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320" windowHeight="7995" activeTab="5"/>
  </bookViews>
  <sheets>
    <sheet name="Raw" sheetId="3" r:id="rId1"/>
    <sheet name="Component" sheetId="1" r:id="rId2"/>
    <sheet name="Overall" sheetId="2" r:id="rId3"/>
    <sheet name="Corrected total protein" sheetId="4" r:id="rId4"/>
    <sheet name="Corrected total lipid" sheetId="5" r:id="rId5"/>
    <sheet name="Corrected total carbs" sheetId="6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J101" i="6" l="1"/>
  <c r="AA101" i="6" s="1"/>
  <c r="I101" i="6"/>
  <c r="Z101" i="6" s="1"/>
  <c r="H101" i="6"/>
  <c r="Y101" i="6" s="1"/>
  <c r="J100" i="6"/>
  <c r="AA100" i="6" s="1"/>
  <c r="I100" i="6"/>
  <c r="Z100" i="6" s="1"/>
  <c r="H100" i="6"/>
  <c r="Y100" i="6" s="1"/>
  <c r="J99" i="6"/>
  <c r="AA99" i="6" s="1"/>
  <c r="I99" i="6"/>
  <c r="Z99" i="6" s="1"/>
  <c r="H99" i="6"/>
  <c r="Y99" i="6" s="1"/>
  <c r="J98" i="6"/>
  <c r="AA98" i="6" s="1"/>
  <c r="I98" i="6"/>
  <c r="Z98" i="6" s="1"/>
  <c r="H98" i="6"/>
  <c r="Y98" i="6" s="1"/>
  <c r="J97" i="6"/>
  <c r="AA97" i="6" s="1"/>
  <c r="I97" i="6"/>
  <c r="Z97" i="6" s="1"/>
  <c r="H97" i="6"/>
  <c r="Y97" i="6" s="1"/>
  <c r="Y96" i="6"/>
  <c r="J96" i="6"/>
  <c r="AA96" i="6" s="1"/>
  <c r="I96" i="6"/>
  <c r="Z96" i="6" s="1"/>
  <c r="H96" i="6"/>
  <c r="Z95" i="6"/>
  <c r="J95" i="6"/>
  <c r="AA95" i="6" s="1"/>
  <c r="I95" i="6"/>
  <c r="H95" i="6"/>
  <c r="Y95" i="6" s="1"/>
  <c r="AA94" i="6"/>
  <c r="J94" i="6"/>
  <c r="I94" i="6"/>
  <c r="Z94" i="6" s="1"/>
  <c r="H94" i="6"/>
  <c r="Y94" i="6" s="1"/>
  <c r="Z93" i="6"/>
  <c r="J93" i="6"/>
  <c r="AA93" i="6" s="1"/>
  <c r="I93" i="6"/>
  <c r="H93" i="6"/>
  <c r="Y93" i="6" s="1"/>
  <c r="AD93" i="6" s="1"/>
  <c r="AA92" i="6"/>
  <c r="J92" i="6"/>
  <c r="I92" i="6"/>
  <c r="Z92" i="6" s="1"/>
  <c r="H92" i="6"/>
  <c r="Y92" i="6" s="1"/>
  <c r="J91" i="6"/>
  <c r="AA91" i="6" s="1"/>
  <c r="I91" i="6"/>
  <c r="Z91" i="6" s="1"/>
  <c r="H91" i="6"/>
  <c r="Y91" i="6" s="1"/>
  <c r="J90" i="6"/>
  <c r="AA90" i="6" s="1"/>
  <c r="I90" i="6"/>
  <c r="Z90" i="6" s="1"/>
  <c r="H90" i="6"/>
  <c r="Y90" i="6" s="1"/>
  <c r="Z89" i="6"/>
  <c r="J89" i="6"/>
  <c r="AA89" i="6" s="1"/>
  <c r="I89" i="6"/>
  <c r="H89" i="6"/>
  <c r="Y89" i="6" s="1"/>
  <c r="Y88" i="6"/>
  <c r="J88" i="6"/>
  <c r="AA88" i="6" s="1"/>
  <c r="I88" i="6"/>
  <c r="Z88" i="6" s="1"/>
  <c r="H88" i="6"/>
  <c r="Z87" i="6"/>
  <c r="J87" i="6"/>
  <c r="AA87" i="6" s="1"/>
  <c r="I87" i="6"/>
  <c r="H87" i="6"/>
  <c r="Y87" i="6" s="1"/>
  <c r="AA86" i="6"/>
  <c r="J86" i="6"/>
  <c r="I86" i="6"/>
  <c r="Z86" i="6" s="1"/>
  <c r="H86" i="6"/>
  <c r="Y86" i="6" s="1"/>
  <c r="J85" i="6"/>
  <c r="AA85" i="6" s="1"/>
  <c r="I85" i="6"/>
  <c r="Z85" i="6" s="1"/>
  <c r="H85" i="6"/>
  <c r="Y85" i="6" s="1"/>
  <c r="AA84" i="6"/>
  <c r="Y84" i="6"/>
  <c r="J84" i="6"/>
  <c r="I84" i="6"/>
  <c r="Z84" i="6" s="1"/>
  <c r="H84" i="6"/>
  <c r="J83" i="6"/>
  <c r="AA83" i="6" s="1"/>
  <c r="I83" i="6"/>
  <c r="Z83" i="6" s="1"/>
  <c r="H83" i="6"/>
  <c r="Y83" i="6" s="1"/>
  <c r="J82" i="6"/>
  <c r="AA82" i="6" s="1"/>
  <c r="I82" i="6"/>
  <c r="Z82" i="6" s="1"/>
  <c r="H82" i="6"/>
  <c r="Y82" i="6" s="1"/>
  <c r="Z81" i="6"/>
  <c r="J81" i="6"/>
  <c r="AA81" i="6" s="1"/>
  <c r="I81" i="6"/>
  <c r="H81" i="6"/>
  <c r="Y81" i="6" s="1"/>
  <c r="AA80" i="6"/>
  <c r="Y80" i="6"/>
  <c r="J80" i="6"/>
  <c r="I80" i="6"/>
  <c r="Z80" i="6" s="1"/>
  <c r="H80" i="6"/>
  <c r="Z79" i="6"/>
  <c r="J79" i="6"/>
  <c r="AA79" i="6" s="1"/>
  <c r="I79" i="6"/>
  <c r="H79" i="6"/>
  <c r="Y79" i="6" s="1"/>
  <c r="AA78" i="6"/>
  <c r="J78" i="6"/>
  <c r="I78" i="6"/>
  <c r="Z78" i="6" s="1"/>
  <c r="H78" i="6"/>
  <c r="Y78" i="6" s="1"/>
  <c r="Z77" i="6"/>
  <c r="J77" i="6"/>
  <c r="AA77" i="6" s="1"/>
  <c r="I77" i="6"/>
  <c r="H77" i="6"/>
  <c r="Y77" i="6" s="1"/>
  <c r="AD77" i="6" s="1"/>
  <c r="Y76" i="6"/>
  <c r="J76" i="6"/>
  <c r="AA76" i="6" s="1"/>
  <c r="I76" i="6"/>
  <c r="Z76" i="6" s="1"/>
  <c r="H76" i="6"/>
  <c r="J75" i="6"/>
  <c r="AA75" i="6" s="1"/>
  <c r="I75" i="6"/>
  <c r="Z75" i="6" s="1"/>
  <c r="H75" i="6"/>
  <c r="Y75" i="6" s="1"/>
  <c r="Y74" i="6"/>
  <c r="J74" i="6"/>
  <c r="AA74" i="6" s="1"/>
  <c r="I74" i="6"/>
  <c r="Z74" i="6" s="1"/>
  <c r="H74" i="6"/>
  <c r="Z73" i="6"/>
  <c r="J73" i="6"/>
  <c r="AA73" i="6" s="1"/>
  <c r="I73" i="6"/>
  <c r="H73" i="6"/>
  <c r="Y73" i="6" s="1"/>
  <c r="AA72" i="6"/>
  <c r="Y72" i="6"/>
  <c r="J72" i="6"/>
  <c r="I72" i="6"/>
  <c r="Z72" i="6" s="1"/>
  <c r="H72" i="6"/>
  <c r="Z71" i="6"/>
  <c r="J71" i="6"/>
  <c r="AA71" i="6" s="1"/>
  <c r="I71" i="6"/>
  <c r="H71" i="6"/>
  <c r="Y71" i="6" s="1"/>
  <c r="AA70" i="6"/>
  <c r="J70" i="6"/>
  <c r="I70" i="6"/>
  <c r="Z70" i="6" s="1"/>
  <c r="H70" i="6"/>
  <c r="Y70" i="6" s="1"/>
  <c r="J69" i="6"/>
  <c r="AA69" i="6" s="1"/>
  <c r="I69" i="6"/>
  <c r="Z69" i="6" s="1"/>
  <c r="H69" i="6"/>
  <c r="Y69" i="6" s="1"/>
  <c r="AA68" i="6"/>
  <c r="Y68" i="6"/>
  <c r="J68" i="6"/>
  <c r="I68" i="6"/>
  <c r="Z68" i="6" s="1"/>
  <c r="H68" i="6"/>
  <c r="J67" i="6"/>
  <c r="AA67" i="6" s="1"/>
  <c r="I67" i="6"/>
  <c r="Z67" i="6" s="1"/>
  <c r="H67" i="6"/>
  <c r="Y67" i="6" s="1"/>
  <c r="J66" i="6"/>
  <c r="AA66" i="6" s="1"/>
  <c r="I66" i="6"/>
  <c r="Z66" i="6" s="1"/>
  <c r="H66" i="6"/>
  <c r="Y66" i="6" s="1"/>
  <c r="Z65" i="6"/>
  <c r="J65" i="6"/>
  <c r="AA65" i="6" s="1"/>
  <c r="I65" i="6"/>
  <c r="H65" i="6"/>
  <c r="Y65" i="6" s="1"/>
  <c r="AA64" i="6"/>
  <c r="Y64" i="6"/>
  <c r="J64" i="6"/>
  <c r="I64" i="6"/>
  <c r="Z64" i="6" s="1"/>
  <c r="H64" i="6"/>
  <c r="Z63" i="6"/>
  <c r="J63" i="6"/>
  <c r="AA63" i="6" s="1"/>
  <c r="I63" i="6"/>
  <c r="H63" i="6"/>
  <c r="Y63" i="6" s="1"/>
  <c r="AA62" i="6"/>
  <c r="J62" i="6"/>
  <c r="I62" i="6"/>
  <c r="Z62" i="6" s="1"/>
  <c r="H62" i="6"/>
  <c r="Y62" i="6" s="1"/>
  <c r="Z61" i="6"/>
  <c r="J61" i="6"/>
  <c r="AA61" i="6" s="1"/>
  <c r="I61" i="6"/>
  <c r="H61" i="6"/>
  <c r="Y61" i="6" s="1"/>
  <c r="AD61" i="6" s="1"/>
  <c r="J60" i="6"/>
  <c r="AA60" i="6" s="1"/>
  <c r="I60" i="6"/>
  <c r="Z60" i="6" s="1"/>
  <c r="H60" i="6"/>
  <c r="Y60" i="6" s="1"/>
  <c r="J59" i="6"/>
  <c r="AA59" i="6" s="1"/>
  <c r="I59" i="6"/>
  <c r="Z59" i="6" s="1"/>
  <c r="H59" i="6"/>
  <c r="Y59" i="6" s="1"/>
  <c r="AD59" i="6" s="1"/>
  <c r="Z58" i="6"/>
  <c r="J58" i="6"/>
  <c r="AA58" i="6" s="1"/>
  <c r="I58" i="6"/>
  <c r="H58" i="6"/>
  <c r="Y58" i="6" s="1"/>
  <c r="AA57" i="6"/>
  <c r="Y57" i="6"/>
  <c r="J57" i="6"/>
  <c r="I57" i="6"/>
  <c r="Z57" i="6" s="1"/>
  <c r="H57" i="6"/>
  <c r="Z56" i="6"/>
  <c r="J56" i="6"/>
  <c r="AA56" i="6" s="1"/>
  <c r="I56" i="6"/>
  <c r="H56" i="6"/>
  <c r="Y56" i="6" s="1"/>
  <c r="AA55" i="6"/>
  <c r="J55" i="6"/>
  <c r="I55" i="6"/>
  <c r="Z55" i="6" s="1"/>
  <c r="H55" i="6"/>
  <c r="Y55" i="6" s="1"/>
  <c r="Z54" i="6"/>
  <c r="J54" i="6"/>
  <c r="AA54" i="6" s="1"/>
  <c r="I54" i="6"/>
  <c r="H54" i="6"/>
  <c r="Y54" i="6" s="1"/>
  <c r="AD54" i="6" s="1"/>
  <c r="J53" i="6"/>
  <c r="AA53" i="6" s="1"/>
  <c r="I53" i="6"/>
  <c r="Z53" i="6" s="1"/>
  <c r="H53" i="6"/>
  <c r="Y53" i="6" s="1"/>
  <c r="J52" i="6"/>
  <c r="AA52" i="6" s="1"/>
  <c r="I52" i="6"/>
  <c r="Z52" i="6" s="1"/>
  <c r="H52" i="6"/>
  <c r="Y52" i="6" s="1"/>
  <c r="Y51" i="6"/>
  <c r="J51" i="6"/>
  <c r="AA51" i="6" s="1"/>
  <c r="I51" i="6"/>
  <c r="Z51" i="6" s="1"/>
  <c r="H51" i="6"/>
  <c r="Z50" i="6"/>
  <c r="J50" i="6"/>
  <c r="AA50" i="6" s="1"/>
  <c r="I50" i="6"/>
  <c r="H50" i="6"/>
  <c r="Y50" i="6" s="1"/>
  <c r="AA49" i="6"/>
  <c r="Y49" i="6"/>
  <c r="J49" i="6"/>
  <c r="I49" i="6"/>
  <c r="Z49" i="6" s="1"/>
  <c r="H49" i="6"/>
  <c r="Z48" i="6"/>
  <c r="J48" i="6"/>
  <c r="AA48" i="6" s="1"/>
  <c r="I48" i="6"/>
  <c r="H48" i="6"/>
  <c r="Y48" i="6" s="1"/>
  <c r="AA47" i="6"/>
  <c r="J47" i="6"/>
  <c r="I47" i="6"/>
  <c r="Z47" i="6" s="1"/>
  <c r="H47" i="6"/>
  <c r="Y47" i="6" s="1"/>
  <c r="J46" i="6"/>
  <c r="AA46" i="6" s="1"/>
  <c r="I46" i="6"/>
  <c r="Z46" i="6" s="1"/>
  <c r="H46" i="6"/>
  <c r="Y46" i="6" s="1"/>
  <c r="AA45" i="6"/>
  <c r="Y45" i="6"/>
  <c r="J45" i="6"/>
  <c r="I45" i="6"/>
  <c r="Z45" i="6" s="1"/>
  <c r="H45" i="6"/>
  <c r="J44" i="6"/>
  <c r="AA44" i="6" s="1"/>
  <c r="I44" i="6"/>
  <c r="Z44" i="6" s="1"/>
  <c r="H44" i="6"/>
  <c r="Y44" i="6" s="1"/>
  <c r="J43" i="6"/>
  <c r="AA43" i="6" s="1"/>
  <c r="I43" i="6"/>
  <c r="Z43" i="6" s="1"/>
  <c r="H43" i="6"/>
  <c r="Y43" i="6" s="1"/>
  <c r="Z42" i="6"/>
  <c r="J42" i="6"/>
  <c r="AA42" i="6" s="1"/>
  <c r="I42" i="6"/>
  <c r="H42" i="6"/>
  <c r="Y42" i="6" s="1"/>
  <c r="AA41" i="6"/>
  <c r="Y41" i="6"/>
  <c r="J41" i="6"/>
  <c r="I41" i="6"/>
  <c r="Z41" i="6" s="1"/>
  <c r="H41" i="6"/>
  <c r="Z40" i="6"/>
  <c r="J40" i="6"/>
  <c r="AA40" i="6" s="1"/>
  <c r="I40" i="6"/>
  <c r="H40" i="6"/>
  <c r="Y40" i="6" s="1"/>
  <c r="AA39" i="6"/>
  <c r="J39" i="6"/>
  <c r="I39" i="6"/>
  <c r="Z39" i="6" s="1"/>
  <c r="H39" i="6"/>
  <c r="Y39" i="6" s="1"/>
  <c r="Z38" i="6"/>
  <c r="J38" i="6"/>
  <c r="AA38" i="6" s="1"/>
  <c r="I38" i="6"/>
  <c r="H38" i="6"/>
  <c r="Y38" i="6" s="1"/>
  <c r="AD38" i="6" s="1"/>
  <c r="J37" i="6"/>
  <c r="AA37" i="6" s="1"/>
  <c r="I37" i="6"/>
  <c r="Z37" i="6" s="1"/>
  <c r="H37" i="6"/>
  <c r="Y37" i="6" s="1"/>
  <c r="J36" i="6"/>
  <c r="AA36" i="6" s="1"/>
  <c r="I36" i="6"/>
  <c r="Z36" i="6" s="1"/>
  <c r="H36" i="6"/>
  <c r="Y36" i="6" s="1"/>
  <c r="Y35" i="6"/>
  <c r="J35" i="6"/>
  <c r="AA35" i="6" s="1"/>
  <c r="I35" i="6"/>
  <c r="Z35" i="6" s="1"/>
  <c r="H35" i="6"/>
  <c r="Z34" i="6"/>
  <c r="J34" i="6"/>
  <c r="AA34" i="6" s="1"/>
  <c r="I34" i="6"/>
  <c r="H34" i="6"/>
  <c r="Y34" i="6" s="1"/>
  <c r="AA33" i="6"/>
  <c r="Y33" i="6"/>
  <c r="J33" i="6"/>
  <c r="I33" i="6"/>
  <c r="Z33" i="6" s="1"/>
  <c r="H33" i="6"/>
  <c r="Z32" i="6"/>
  <c r="J32" i="6"/>
  <c r="AA32" i="6" s="1"/>
  <c r="I32" i="6"/>
  <c r="H32" i="6"/>
  <c r="Y32" i="6" s="1"/>
  <c r="AA31" i="6"/>
  <c r="J31" i="6"/>
  <c r="I31" i="6"/>
  <c r="Z31" i="6" s="1"/>
  <c r="H31" i="6"/>
  <c r="Y31" i="6" s="1"/>
  <c r="J30" i="6"/>
  <c r="AA30" i="6" s="1"/>
  <c r="I30" i="6"/>
  <c r="Z30" i="6" s="1"/>
  <c r="H30" i="6"/>
  <c r="Y30" i="6" s="1"/>
  <c r="AA29" i="6"/>
  <c r="Y29" i="6"/>
  <c r="J29" i="6"/>
  <c r="I29" i="6"/>
  <c r="Z29" i="6" s="1"/>
  <c r="H29" i="6"/>
  <c r="J28" i="6"/>
  <c r="AA28" i="6" s="1"/>
  <c r="I28" i="6"/>
  <c r="Z28" i="6" s="1"/>
  <c r="H28" i="6"/>
  <c r="Y28" i="6" s="1"/>
  <c r="J27" i="6"/>
  <c r="AA27" i="6" s="1"/>
  <c r="I27" i="6"/>
  <c r="Z27" i="6" s="1"/>
  <c r="H27" i="6"/>
  <c r="Y27" i="6" s="1"/>
  <c r="Z26" i="6"/>
  <c r="J26" i="6"/>
  <c r="AA26" i="6" s="1"/>
  <c r="I26" i="6"/>
  <c r="H26" i="6"/>
  <c r="Y26" i="6" s="1"/>
  <c r="AA25" i="6"/>
  <c r="Y25" i="6"/>
  <c r="J25" i="6"/>
  <c r="I25" i="6"/>
  <c r="Z25" i="6" s="1"/>
  <c r="H25" i="6"/>
  <c r="Z24" i="6"/>
  <c r="J24" i="6"/>
  <c r="AA24" i="6" s="1"/>
  <c r="I24" i="6"/>
  <c r="H24" i="6"/>
  <c r="Y24" i="6" s="1"/>
  <c r="AA23" i="6"/>
  <c r="J23" i="6"/>
  <c r="I23" i="6"/>
  <c r="Z23" i="6" s="1"/>
  <c r="H23" i="6"/>
  <c r="Y23" i="6" s="1"/>
  <c r="Z22" i="6"/>
  <c r="J22" i="6"/>
  <c r="AA22" i="6" s="1"/>
  <c r="I22" i="6"/>
  <c r="H22" i="6"/>
  <c r="Y22" i="6" s="1"/>
  <c r="AD22" i="6" s="1"/>
  <c r="J21" i="6"/>
  <c r="AA21" i="6" s="1"/>
  <c r="I21" i="6"/>
  <c r="Z21" i="6" s="1"/>
  <c r="H21" i="6"/>
  <c r="Y21" i="6" s="1"/>
  <c r="J20" i="6"/>
  <c r="AA20" i="6" s="1"/>
  <c r="I20" i="6"/>
  <c r="Z20" i="6" s="1"/>
  <c r="H20" i="6"/>
  <c r="Y20" i="6" s="1"/>
  <c r="Y19" i="6"/>
  <c r="J19" i="6"/>
  <c r="AA19" i="6" s="1"/>
  <c r="I19" i="6"/>
  <c r="Z19" i="6" s="1"/>
  <c r="H19" i="6"/>
  <c r="Z18" i="6"/>
  <c r="J18" i="6"/>
  <c r="AA18" i="6" s="1"/>
  <c r="I18" i="6"/>
  <c r="H18" i="6"/>
  <c r="Y18" i="6" s="1"/>
  <c r="AA17" i="6"/>
  <c r="Y17" i="6"/>
  <c r="J17" i="6"/>
  <c r="I17" i="6"/>
  <c r="Z17" i="6" s="1"/>
  <c r="H17" i="6"/>
  <c r="Z16" i="6"/>
  <c r="J16" i="6"/>
  <c r="AA16" i="6" s="1"/>
  <c r="I16" i="6"/>
  <c r="H16" i="6"/>
  <c r="Y16" i="6" s="1"/>
  <c r="AA15" i="6"/>
  <c r="J15" i="6"/>
  <c r="I15" i="6"/>
  <c r="Z15" i="6" s="1"/>
  <c r="H15" i="6"/>
  <c r="Y15" i="6" s="1"/>
  <c r="J14" i="6"/>
  <c r="AA14" i="6" s="1"/>
  <c r="I14" i="6"/>
  <c r="Z14" i="6" s="1"/>
  <c r="H14" i="6"/>
  <c r="Y14" i="6" s="1"/>
  <c r="AA13" i="6"/>
  <c r="Y13" i="6"/>
  <c r="J13" i="6"/>
  <c r="I13" i="6"/>
  <c r="Z13" i="6" s="1"/>
  <c r="H13" i="6"/>
  <c r="J12" i="6"/>
  <c r="AA12" i="6" s="1"/>
  <c r="I12" i="6"/>
  <c r="Z12" i="6" s="1"/>
  <c r="H12" i="6"/>
  <c r="Y12" i="6" s="1"/>
  <c r="J11" i="6"/>
  <c r="AA11" i="6" s="1"/>
  <c r="I11" i="6"/>
  <c r="Z11" i="6" s="1"/>
  <c r="H11" i="6"/>
  <c r="Y11" i="6" s="1"/>
  <c r="J10" i="6"/>
  <c r="AA10" i="6" s="1"/>
  <c r="I10" i="6"/>
  <c r="Z10" i="6" s="1"/>
  <c r="H10" i="6"/>
  <c r="Y10" i="6" s="1"/>
  <c r="J9" i="6"/>
  <c r="AA9" i="6" s="1"/>
  <c r="I9" i="6"/>
  <c r="Z9" i="6" s="1"/>
  <c r="H9" i="6"/>
  <c r="Y9" i="6" s="1"/>
  <c r="J8" i="6"/>
  <c r="AA8" i="6" s="1"/>
  <c r="I8" i="6"/>
  <c r="Z8" i="6" s="1"/>
  <c r="H8" i="6"/>
  <c r="Y8" i="6" s="1"/>
  <c r="Z7" i="6"/>
  <c r="J7" i="6"/>
  <c r="AA7" i="6" s="1"/>
  <c r="I7" i="6"/>
  <c r="H7" i="6"/>
  <c r="Y7" i="6" s="1"/>
  <c r="AD7" i="6" s="1"/>
  <c r="Z6" i="6"/>
  <c r="J6" i="6"/>
  <c r="AA6" i="6" s="1"/>
  <c r="I6" i="6"/>
  <c r="H6" i="6"/>
  <c r="Y6" i="6" s="1"/>
  <c r="Z5" i="6"/>
  <c r="J5" i="6"/>
  <c r="AA5" i="6" s="1"/>
  <c r="I5" i="6"/>
  <c r="H5" i="6"/>
  <c r="Y5" i="6" s="1"/>
  <c r="Z4" i="6"/>
  <c r="J4" i="6"/>
  <c r="AA4" i="6" s="1"/>
  <c r="I4" i="6"/>
  <c r="H4" i="6"/>
  <c r="Y4" i="6" s="1"/>
  <c r="Z3" i="6"/>
  <c r="J3" i="6"/>
  <c r="AA3" i="6" s="1"/>
  <c r="I3" i="6"/>
  <c r="H3" i="6"/>
  <c r="Y3" i="6" s="1"/>
  <c r="Z2" i="6"/>
  <c r="J2" i="6"/>
  <c r="AA2" i="6" s="1"/>
  <c r="I2" i="6"/>
  <c r="H2" i="6"/>
  <c r="Y2" i="6" s="1"/>
  <c r="Z100" i="5"/>
  <c r="J100" i="5"/>
  <c r="AA100" i="5" s="1"/>
  <c r="I100" i="5"/>
  <c r="H100" i="5"/>
  <c r="Y100" i="5" s="1"/>
  <c r="AA99" i="5"/>
  <c r="Y99" i="5"/>
  <c r="J99" i="5"/>
  <c r="I99" i="5"/>
  <c r="Z99" i="5" s="1"/>
  <c r="H99" i="5"/>
  <c r="Z98" i="5"/>
  <c r="J98" i="5"/>
  <c r="AA98" i="5" s="1"/>
  <c r="I98" i="5"/>
  <c r="H98" i="5"/>
  <c r="Y98" i="5" s="1"/>
  <c r="AA97" i="5"/>
  <c r="J97" i="5"/>
  <c r="I97" i="5"/>
  <c r="Z97" i="5" s="1"/>
  <c r="H97" i="5"/>
  <c r="Y97" i="5" s="1"/>
  <c r="J96" i="5"/>
  <c r="AA96" i="5" s="1"/>
  <c r="I96" i="5"/>
  <c r="Z96" i="5" s="1"/>
  <c r="H96" i="5"/>
  <c r="Y96" i="5" s="1"/>
  <c r="AA95" i="5"/>
  <c r="Y95" i="5"/>
  <c r="J95" i="5"/>
  <c r="I95" i="5"/>
  <c r="Z95" i="5" s="1"/>
  <c r="H95" i="5"/>
  <c r="J94" i="5"/>
  <c r="AA94" i="5" s="1"/>
  <c r="I94" i="5"/>
  <c r="Z94" i="5" s="1"/>
  <c r="H94" i="5"/>
  <c r="Y94" i="5" s="1"/>
  <c r="J93" i="5"/>
  <c r="AA93" i="5" s="1"/>
  <c r="I93" i="5"/>
  <c r="Z93" i="5" s="1"/>
  <c r="H93" i="5"/>
  <c r="Y93" i="5" s="1"/>
  <c r="Z92" i="5"/>
  <c r="J92" i="5"/>
  <c r="AA92" i="5" s="1"/>
  <c r="I92" i="5"/>
  <c r="H92" i="5"/>
  <c r="Y92" i="5" s="1"/>
  <c r="AA91" i="5"/>
  <c r="Y91" i="5"/>
  <c r="J91" i="5"/>
  <c r="I91" i="5"/>
  <c r="Z91" i="5" s="1"/>
  <c r="H91" i="5"/>
  <c r="Z90" i="5"/>
  <c r="J90" i="5"/>
  <c r="AA90" i="5" s="1"/>
  <c r="I90" i="5"/>
  <c r="H90" i="5"/>
  <c r="Y90" i="5" s="1"/>
  <c r="AA89" i="5"/>
  <c r="J89" i="5"/>
  <c r="I89" i="5"/>
  <c r="Z89" i="5" s="1"/>
  <c r="H89" i="5"/>
  <c r="Y89" i="5" s="1"/>
  <c r="Z88" i="5"/>
  <c r="J88" i="5"/>
  <c r="AA88" i="5" s="1"/>
  <c r="I88" i="5"/>
  <c r="H88" i="5"/>
  <c r="Y88" i="5" s="1"/>
  <c r="J87" i="5"/>
  <c r="AA87" i="5" s="1"/>
  <c r="I87" i="5"/>
  <c r="Z87" i="5" s="1"/>
  <c r="H87" i="5"/>
  <c r="Y87" i="5" s="1"/>
  <c r="J86" i="5"/>
  <c r="AA86" i="5" s="1"/>
  <c r="I86" i="5"/>
  <c r="Z86" i="5" s="1"/>
  <c r="H86" i="5"/>
  <c r="Y86" i="5" s="1"/>
  <c r="Y85" i="5"/>
  <c r="J85" i="5"/>
  <c r="AA85" i="5" s="1"/>
  <c r="I85" i="5"/>
  <c r="Z85" i="5" s="1"/>
  <c r="H85" i="5"/>
  <c r="Z84" i="5"/>
  <c r="J84" i="5"/>
  <c r="AA84" i="5" s="1"/>
  <c r="I84" i="5"/>
  <c r="H84" i="5"/>
  <c r="Y84" i="5" s="1"/>
  <c r="AA83" i="5"/>
  <c r="Y83" i="5"/>
  <c r="J83" i="5"/>
  <c r="I83" i="5"/>
  <c r="Z83" i="5" s="1"/>
  <c r="H83" i="5"/>
  <c r="Z82" i="5"/>
  <c r="J82" i="5"/>
  <c r="AA82" i="5" s="1"/>
  <c r="I82" i="5"/>
  <c r="H82" i="5"/>
  <c r="Y82" i="5" s="1"/>
  <c r="AA81" i="5"/>
  <c r="J81" i="5"/>
  <c r="I81" i="5"/>
  <c r="Z81" i="5" s="1"/>
  <c r="H81" i="5"/>
  <c r="Y81" i="5" s="1"/>
  <c r="J80" i="5"/>
  <c r="AA80" i="5" s="1"/>
  <c r="I80" i="5"/>
  <c r="Z80" i="5" s="1"/>
  <c r="H80" i="5"/>
  <c r="Y80" i="5" s="1"/>
  <c r="AA79" i="5"/>
  <c r="Y79" i="5"/>
  <c r="J79" i="5"/>
  <c r="I79" i="5"/>
  <c r="Z79" i="5" s="1"/>
  <c r="H79" i="5"/>
  <c r="J78" i="5"/>
  <c r="AA78" i="5" s="1"/>
  <c r="I78" i="5"/>
  <c r="Z78" i="5" s="1"/>
  <c r="H78" i="5"/>
  <c r="Y78" i="5" s="1"/>
  <c r="J77" i="5"/>
  <c r="AA77" i="5" s="1"/>
  <c r="I77" i="5"/>
  <c r="Z77" i="5" s="1"/>
  <c r="H77" i="5"/>
  <c r="Y77" i="5" s="1"/>
  <c r="Z76" i="5"/>
  <c r="J76" i="5"/>
  <c r="AA76" i="5" s="1"/>
  <c r="I76" i="5"/>
  <c r="H76" i="5"/>
  <c r="Y76" i="5" s="1"/>
  <c r="AA75" i="5"/>
  <c r="Y75" i="5"/>
  <c r="J75" i="5"/>
  <c r="I75" i="5"/>
  <c r="Z75" i="5" s="1"/>
  <c r="H75" i="5"/>
  <c r="Z74" i="5"/>
  <c r="J74" i="5"/>
  <c r="AA74" i="5" s="1"/>
  <c r="I74" i="5"/>
  <c r="H74" i="5"/>
  <c r="Y74" i="5" s="1"/>
  <c r="AA73" i="5"/>
  <c r="J73" i="5"/>
  <c r="I73" i="5"/>
  <c r="Z73" i="5" s="1"/>
  <c r="H73" i="5"/>
  <c r="Y73" i="5" s="1"/>
  <c r="Z72" i="5"/>
  <c r="J72" i="5"/>
  <c r="AA72" i="5" s="1"/>
  <c r="I72" i="5"/>
  <c r="H72" i="5"/>
  <c r="Y72" i="5" s="1"/>
  <c r="J71" i="5"/>
  <c r="AA71" i="5" s="1"/>
  <c r="I71" i="5"/>
  <c r="Z71" i="5" s="1"/>
  <c r="H71" i="5"/>
  <c r="Y71" i="5" s="1"/>
  <c r="J70" i="5"/>
  <c r="AA70" i="5" s="1"/>
  <c r="I70" i="5"/>
  <c r="Z70" i="5" s="1"/>
  <c r="H70" i="5"/>
  <c r="Y70" i="5" s="1"/>
  <c r="Y69" i="5"/>
  <c r="J69" i="5"/>
  <c r="AA69" i="5" s="1"/>
  <c r="I69" i="5"/>
  <c r="Z69" i="5" s="1"/>
  <c r="H69" i="5"/>
  <c r="Z68" i="5"/>
  <c r="J68" i="5"/>
  <c r="AA68" i="5" s="1"/>
  <c r="I68" i="5"/>
  <c r="H68" i="5"/>
  <c r="Y68" i="5" s="1"/>
  <c r="AA67" i="5"/>
  <c r="Y67" i="5"/>
  <c r="J67" i="5"/>
  <c r="I67" i="5"/>
  <c r="Z67" i="5" s="1"/>
  <c r="H67" i="5"/>
  <c r="Z66" i="5"/>
  <c r="J66" i="5"/>
  <c r="AA66" i="5" s="1"/>
  <c r="I66" i="5"/>
  <c r="H66" i="5"/>
  <c r="Y66" i="5" s="1"/>
  <c r="AA65" i="5"/>
  <c r="J65" i="5"/>
  <c r="I65" i="5"/>
  <c r="Z65" i="5" s="1"/>
  <c r="H65" i="5"/>
  <c r="Y65" i="5" s="1"/>
  <c r="J64" i="5"/>
  <c r="AA64" i="5" s="1"/>
  <c r="I64" i="5"/>
  <c r="Z64" i="5" s="1"/>
  <c r="H64" i="5"/>
  <c r="Y64" i="5" s="1"/>
  <c r="AA63" i="5"/>
  <c r="Y63" i="5"/>
  <c r="J63" i="5"/>
  <c r="I63" i="5"/>
  <c r="Z63" i="5" s="1"/>
  <c r="H63" i="5"/>
  <c r="J62" i="5"/>
  <c r="AA62" i="5" s="1"/>
  <c r="I62" i="5"/>
  <c r="Z62" i="5" s="1"/>
  <c r="H62" i="5"/>
  <c r="Y62" i="5" s="1"/>
  <c r="J61" i="5"/>
  <c r="AA61" i="5" s="1"/>
  <c r="I61" i="5"/>
  <c r="Z61" i="5" s="1"/>
  <c r="H61" i="5"/>
  <c r="Y61" i="5" s="1"/>
  <c r="Z60" i="5"/>
  <c r="J60" i="5"/>
  <c r="AA60" i="5" s="1"/>
  <c r="I60" i="5"/>
  <c r="H60" i="5"/>
  <c r="Y60" i="5" s="1"/>
  <c r="AA59" i="5"/>
  <c r="Y59" i="5"/>
  <c r="J59" i="5"/>
  <c r="I59" i="5"/>
  <c r="Z59" i="5" s="1"/>
  <c r="H59" i="5"/>
  <c r="Z58" i="5"/>
  <c r="J58" i="5"/>
  <c r="AA58" i="5" s="1"/>
  <c r="I58" i="5"/>
  <c r="H58" i="5"/>
  <c r="Y58" i="5" s="1"/>
  <c r="AA57" i="5"/>
  <c r="J57" i="5"/>
  <c r="I57" i="5"/>
  <c r="Z57" i="5" s="1"/>
  <c r="H57" i="5"/>
  <c r="Y57" i="5" s="1"/>
  <c r="Z56" i="5"/>
  <c r="J56" i="5"/>
  <c r="AA56" i="5" s="1"/>
  <c r="I56" i="5"/>
  <c r="H56" i="5"/>
  <c r="Y56" i="5" s="1"/>
  <c r="AD56" i="5" s="1"/>
  <c r="J55" i="5"/>
  <c r="AA55" i="5" s="1"/>
  <c r="I55" i="5"/>
  <c r="Z55" i="5" s="1"/>
  <c r="H55" i="5"/>
  <c r="Y55" i="5" s="1"/>
  <c r="J54" i="5"/>
  <c r="AA54" i="5" s="1"/>
  <c r="I54" i="5"/>
  <c r="Z54" i="5" s="1"/>
  <c r="H54" i="5"/>
  <c r="Y54" i="5" s="1"/>
  <c r="Y53" i="5"/>
  <c r="J53" i="5"/>
  <c r="AA53" i="5" s="1"/>
  <c r="I53" i="5"/>
  <c r="Z53" i="5" s="1"/>
  <c r="H53" i="5"/>
  <c r="Z52" i="5"/>
  <c r="J52" i="5"/>
  <c r="AA52" i="5" s="1"/>
  <c r="I52" i="5"/>
  <c r="H52" i="5"/>
  <c r="Y52" i="5" s="1"/>
  <c r="AA51" i="5"/>
  <c r="Y51" i="5"/>
  <c r="J51" i="5"/>
  <c r="I51" i="5"/>
  <c r="Z51" i="5" s="1"/>
  <c r="H51" i="5"/>
  <c r="Z50" i="5"/>
  <c r="J50" i="5"/>
  <c r="AA50" i="5" s="1"/>
  <c r="I50" i="5"/>
  <c r="H50" i="5"/>
  <c r="Y50" i="5" s="1"/>
  <c r="AA49" i="5"/>
  <c r="J49" i="5"/>
  <c r="I49" i="5"/>
  <c r="Z49" i="5" s="1"/>
  <c r="H49" i="5"/>
  <c r="Y49" i="5" s="1"/>
  <c r="J48" i="5"/>
  <c r="AA48" i="5" s="1"/>
  <c r="I48" i="5"/>
  <c r="Z48" i="5" s="1"/>
  <c r="H48" i="5"/>
  <c r="Y48" i="5" s="1"/>
  <c r="AA47" i="5"/>
  <c r="Y47" i="5"/>
  <c r="J47" i="5"/>
  <c r="I47" i="5"/>
  <c r="Z47" i="5" s="1"/>
  <c r="H47" i="5"/>
  <c r="J46" i="5"/>
  <c r="AA46" i="5" s="1"/>
  <c r="I46" i="5"/>
  <c r="Z46" i="5" s="1"/>
  <c r="H46" i="5"/>
  <c r="Y46" i="5" s="1"/>
  <c r="Y45" i="5"/>
  <c r="J45" i="5"/>
  <c r="AA45" i="5" s="1"/>
  <c r="I45" i="5"/>
  <c r="Z45" i="5" s="1"/>
  <c r="H45" i="5"/>
  <c r="Z44" i="5"/>
  <c r="J44" i="5"/>
  <c r="AA44" i="5" s="1"/>
  <c r="I44" i="5"/>
  <c r="H44" i="5"/>
  <c r="Y44" i="5" s="1"/>
  <c r="AA43" i="5"/>
  <c r="Y43" i="5"/>
  <c r="J43" i="5"/>
  <c r="I43" i="5"/>
  <c r="Z43" i="5" s="1"/>
  <c r="H43" i="5"/>
  <c r="Z42" i="5"/>
  <c r="J42" i="5"/>
  <c r="AA42" i="5" s="1"/>
  <c r="I42" i="5"/>
  <c r="H42" i="5"/>
  <c r="Y42" i="5" s="1"/>
  <c r="AA41" i="5"/>
  <c r="J41" i="5"/>
  <c r="I41" i="5"/>
  <c r="Z41" i="5" s="1"/>
  <c r="H41" i="5"/>
  <c r="Y41" i="5" s="1"/>
  <c r="Z40" i="5"/>
  <c r="J40" i="5"/>
  <c r="AA40" i="5" s="1"/>
  <c r="I40" i="5"/>
  <c r="H40" i="5"/>
  <c r="Y40" i="5" s="1"/>
  <c r="AD40" i="5" s="1"/>
  <c r="J39" i="5"/>
  <c r="AA39" i="5" s="1"/>
  <c r="I39" i="5"/>
  <c r="Z39" i="5" s="1"/>
  <c r="H39" i="5"/>
  <c r="Y39" i="5" s="1"/>
  <c r="J38" i="5"/>
  <c r="AA38" i="5" s="1"/>
  <c r="I38" i="5"/>
  <c r="Z38" i="5" s="1"/>
  <c r="H38" i="5"/>
  <c r="Y38" i="5" s="1"/>
  <c r="J37" i="5"/>
  <c r="AA37" i="5" s="1"/>
  <c r="I37" i="5"/>
  <c r="Z37" i="5" s="1"/>
  <c r="H37" i="5"/>
  <c r="Y37" i="5" s="1"/>
  <c r="Y36" i="5"/>
  <c r="J36" i="5"/>
  <c r="AA36" i="5" s="1"/>
  <c r="I36" i="5"/>
  <c r="Z36" i="5" s="1"/>
  <c r="H36" i="5"/>
  <c r="Z35" i="5"/>
  <c r="J35" i="5"/>
  <c r="AA35" i="5" s="1"/>
  <c r="I35" i="5"/>
  <c r="H35" i="5"/>
  <c r="Y35" i="5" s="1"/>
  <c r="AA34" i="5"/>
  <c r="Y34" i="5"/>
  <c r="J34" i="5"/>
  <c r="I34" i="5"/>
  <c r="Z34" i="5" s="1"/>
  <c r="H34" i="5"/>
  <c r="Z33" i="5"/>
  <c r="J33" i="5"/>
  <c r="AA33" i="5" s="1"/>
  <c r="I33" i="5"/>
  <c r="H33" i="5"/>
  <c r="Y33" i="5" s="1"/>
  <c r="AA32" i="5"/>
  <c r="J32" i="5"/>
  <c r="I32" i="5"/>
  <c r="Z32" i="5" s="1"/>
  <c r="H32" i="5"/>
  <c r="Y32" i="5" s="1"/>
  <c r="Z31" i="5"/>
  <c r="J31" i="5"/>
  <c r="AA31" i="5" s="1"/>
  <c r="I31" i="5"/>
  <c r="H31" i="5"/>
  <c r="Y31" i="5" s="1"/>
  <c r="AD31" i="5" s="1"/>
  <c r="J30" i="5"/>
  <c r="AA30" i="5" s="1"/>
  <c r="I30" i="5"/>
  <c r="Z30" i="5" s="1"/>
  <c r="H30" i="5"/>
  <c r="Y30" i="5" s="1"/>
  <c r="J29" i="5"/>
  <c r="AA29" i="5" s="1"/>
  <c r="I29" i="5"/>
  <c r="Z29" i="5" s="1"/>
  <c r="H29" i="5"/>
  <c r="Y29" i="5" s="1"/>
  <c r="Y28" i="5"/>
  <c r="J28" i="5"/>
  <c r="AA28" i="5" s="1"/>
  <c r="I28" i="5"/>
  <c r="Z28" i="5" s="1"/>
  <c r="H28" i="5"/>
  <c r="Z27" i="5"/>
  <c r="J27" i="5"/>
  <c r="AA27" i="5" s="1"/>
  <c r="I27" i="5"/>
  <c r="H27" i="5"/>
  <c r="Y27" i="5" s="1"/>
  <c r="AA26" i="5"/>
  <c r="Y26" i="5"/>
  <c r="J26" i="5"/>
  <c r="I26" i="5"/>
  <c r="Z26" i="5" s="1"/>
  <c r="H26" i="5"/>
  <c r="Z25" i="5"/>
  <c r="J25" i="5"/>
  <c r="AA25" i="5" s="1"/>
  <c r="I25" i="5"/>
  <c r="H25" i="5"/>
  <c r="Y25" i="5" s="1"/>
  <c r="AA24" i="5"/>
  <c r="J24" i="5"/>
  <c r="I24" i="5"/>
  <c r="Z24" i="5" s="1"/>
  <c r="H24" i="5"/>
  <c r="Y24" i="5" s="1"/>
  <c r="J23" i="5"/>
  <c r="AA23" i="5" s="1"/>
  <c r="I23" i="5"/>
  <c r="Z23" i="5" s="1"/>
  <c r="H23" i="5"/>
  <c r="Y23" i="5" s="1"/>
  <c r="AA22" i="5"/>
  <c r="Y22" i="5"/>
  <c r="J22" i="5"/>
  <c r="I22" i="5"/>
  <c r="Z22" i="5" s="1"/>
  <c r="H22" i="5"/>
  <c r="J21" i="5"/>
  <c r="AA21" i="5" s="1"/>
  <c r="I21" i="5"/>
  <c r="Z21" i="5" s="1"/>
  <c r="H21" i="5"/>
  <c r="Y21" i="5" s="1"/>
  <c r="Y20" i="5"/>
  <c r="J20" i="5"/>
  <c r="AA20" i="5" s="1"/>
  <c r="I20" i="5"/>
  <c r="Z20" i="5" s="1"/>
  <c r="H20" i="5"/>
  <c r="Z19" i="5"/>
  <c r="J19" i="5"/>
  <c r="AA19" i="5" s="1"/>
  <c r="I19" i="5"/>
  <c r="H19" i="5"/>
  <c r="Y19" i="5" s="1"/>
  <c r="AA18" i="5"/>
  <c r="Y18" i="5"/>
  <c r="J18" i="5"/>
  <c r="I18" i="5"/>
  <c r="Z18" i="5" s="1"/>
  <c r="H18" i="5"/>
  <c r="Z17" i="5"/>
  <c r="J17" i="5"/>
  <c r="AA17" i="5" s="1"/>
  <c r="I17" i="5"/>
  <c r="H17" i="5"/>
  <c r="Y17" i="5" s="1"/>
  <c r="AA16" i="5"/>
  <c r="J16" i="5"/>
  <c r="I16" i="5"/>
  <c r="Z16" i="5" s="1"/>
  <c r="H16" i="5"/>
  <c r="Y16" i="5" s="1"/>
  <c r="Z15" i="5"/>
  <c r="J15" i="5"/>
  <c r="AA15" i="5" s="1"/>
  <c r="I15" i="5"/>
  <c r="H15" i="5"/>
  <c r="Y15" i="5" s="1"/>
  <c r="AD15" i="5" s="1"/>
  <c r="J14" i="5"/>
  <c r="AA14" i="5" s="1"/>
  <c r="I14" i="5"/>
  <c r="Z14" i="5" s="1"/>
  <c r="H14" i="5"/>
  <c r="Y14" i="5" s="1"/>
  <c r="J13" i="5"/>
  <c r="AA13" i="5" s="1"/>
  <c r="I13" i="5"/>
  <c r="Z13" i="5" s="1"/>
  <c r="H13" i="5"/>
  <c r="Y13" i="5" s="1"/>
  <c r="Y12" i="5"/>
  <c r="J12" i="5"/>
  <c r="AA12" i="5" s="1"/>
  <c r="I12" i="5"/>
  <c r="Z12" i="5" s="1"/>
  <c r="H12" i="5"/>
  <c r="AA11" i="5"/>
  <c r="Y11" i="5"/>
  <c r="J11" i="5"/>
  <c r="I11" i="5"/>
  <c r="Z11" i="5" s="1"/>
  <c r="H11" i="5"/>
  <c r="AA10" i="5"/>
  <c r="J10" i="5"/>
  <c r="I10" i="5"/>
  <c r="Z10" i="5" s="1"/>
  <c r="H10" i="5"/>
  <c r="Y10" i="5" s="1"/>
  <c r="J9" i="5"/>
  <c r="AA9" i="5" s="1"/>
  <c r="I9" i="5"/>
  <c r="Z9" i="5" s="1"/>
  <c r="H9" i="5"/>
  <c r="Y9" i="5" s="1"/>
  <c r="Y8" i="5"/>
  <c r="J8" i="5"/>
  <c r="AA8" i="5" s="1"/>
  <c r="I8" i="5"/>
  <c r="Z8" i="5" s="1"/>
  <c r="H8" i="5"/>
  <c r="AA7" i="5"/>
  <c r="Y7" i="5"/>
  <c r="J7" i="5"/>
  <c r="I7" i="5"/>
  <c r="Z7" i="5" s="1"/>
  <c r="H7" i="5"/>
  <c r="AA6" i="5"/>
  <c r="J6" i="5"/>
  <c r="I6" i="5"/>
  <c r="Z6" i="5" s="1"/>
  <c r="H6" i="5"/>
  <c r="Y6" i="5" s="1"/>
  <c r="AA5" i="5"/>
  <c r="Y5" i="5"/>
  <c r="J5" i="5"/>
  <c r="I5" i="5"/>
  <c r="Z5" i="5" s="1"/>
  <c r="H5" i="5"/>
  <c r="Y4" i="5"/>
  <c r="J4" i="5"/>
  <c r="AA4" i="5" s="1"/>
  <c r="I4" i="5"/>
  <c r="Z4" i="5" s="1"/>
  <c r="H4" i="5"/>
  <c r="AA3" i="5"/>
  <c r="J3" i="5"/>
  <c r="I3" i="5"/>
  <c r="Z3" i="5" s="1"/>
  <c r="H3" i="5"/>
  <c r="Y3" i="5" s="1"/>
  <c r="AA2" i="5"/>
  <c r="J2" i="5"/>
  <c r="I2" i="5"/>
  <c r="Z2" i="5" s="1"/>
  <c r="H2" i="5"/>
  <c r="Y2" i="5" s="1"/>
  <c r="J101" i="4"/>
  <c r="AA101" i="4" s="1"/>
  <c r="I101" i="4"/>
  <c r="Z101" i="4" s="1"/>
  <c r="H101" i="4"/>
  <c r="Y101" i="4" s="1"/>
  <c r="AA100" i="4"/>
  <c r="Y100" i="4"/>
  <c r="J100" i="4"/>
  <c r="I100" i="4"/>
  <c r="Z100" i="4" s="1"/>
  <c r="H100" i="4"/>
  <c r="J99" i="4"/>
  <c r="AA99" i="4" s="1"/>
  <c r="I99" i="4"/>
  <c r="Z99" i="4" s="1"/>
  <c r="H99" i="4"/>
  <c r="Y99" i="4" s="1"/>
  <c r="Y98" i="4"/>
  <c r="J98" i="4"/>
  <c r="AA98" i="4" s="1"/>
  <c r="I98" i="4"/>
  <c r="Z98" i="4" s="1"/>
  <c r="H98" i="4"/>
  <c r="Z97" i="4"/>
  <c r="J97" i="4"/>
  <c r="AA97" i="4" s="1"/>
  <c r="I97" i="4"/>
  <c r="H97" i="4"/>
  <c r="Y97" i="4" s="1"/>
  <c r="AA96" i="4"/>
  <c r="Y96" i="4"/>
  <c r="J96" i="4"/>
  <c r="I96" i="4"/>
  <c r="Z96" i="4" s="1"/>
  <c r="H96" i="4"/>
  <c r="Z95" i="4"/>
  <c r="J95" i="4"/>
  <c r="AA95" i="4" s="1"/>
  <c r="I95" i="4"/>
  <c r="H95" i="4"/>
  <c r="Y95" i="4" s="1"/>
  <c r="AA94" i="4"/>
  <c r="J94" i="4"/>
  <c r="I94" i="4"/>
  <c r="Z94" i="4" s="1"/>
  <c r="H94" i="4"/>
  <c r="Y94" i="4" s="1"/>
  <c r="Z93" i="4"/>
  <c r="J93" i="4"/>
  <c r="AA93" i="4" s="1"/>
  <c r="I93" i="4"/>
  <c r="H93" i="4"/>
  <c r="Y93" i="4" s="1"/>
  <c r="AD93" i="4" s="1"/>
  <c r="J92" i="4"/>
  <c r="AA92" i="4" s="1"/>
  <c r="I92" i="4"/>
  <c r="Z92" i="4" s="1"/>
  <c r="H92" i="4"/>
  <c r="Y92" i="4" s="1"/>
  <c r="J91" i="4"/>
  <c r="AA91" i="4" s="1"/>
  <c r="I91" i="4"/>
  <c r="Z91" i="4" s="1"/>
  <c r="H91" i="4"/>
  <c r="Y91" i="4" s="1"/>
  <c r="Y90" i="4"/>
  <c r="J90" i="4"/>
  <c r="AA90" i="4" s="1"/>
  <c r="I90" i="4"/>
  <c r="Z90" i="4" s="1"/>
  <c r="H90" i="4"/>
  <c r="Z89" i="4"/>
  <c r="J89" i="4"/>
  <c r="AA89" i="4" s="1"/>
  <c r="I89" i="4"/>
  <c r="H89" i="4"/>
  <c r="Y89" i="4" s="1"/>
  <c r="AA88" i="4"/>
  <c r="Y88" i="4"/>
  <c r="J88" i="4"/>
  <c r="I88" i="4"/>
  <c r="Z88" i="4" s="1"/>
  <c r="H88" i="4"/>
  <c r="Z87" i="4"/>
  <c r="J87" i="4"/>
  <c r="AA87" i="4" s="1"/>
  <c r="I87" i="4"/>
  <c r="H87" i="4"/>
  <c r="Y87" i="4" s="1"/>
  <c r="AA86" i="4"/>
  <c r="J86" i="4"/>
  <c r="I86" i="4"/>
  <c r="Z86" i="4" s="1"/>
  <c r="H86" i="4"/>
  <c r="Y86" i="4" s="1"/>
  <c r="J85" i="4"/>
  <c r="AA85" i="4" s="1"/>
  <c r="I85" i="4"/>
  <c r="Z85" i="4" s="1"/>
  <c r="H85" i="4"/>
  <c r="Y85" i="4" s="1"/>
  <c r="AA84" i="4"/>
  <c r="Y84" i="4"/>
  <c r="J84" i="4"/>
  <c r="I84" i="4"/>
  <c r="Z84" i="4" s="1"/>
  <c r="H84" i="4"/>
  <c r="J83" i="4"/>
  <c r="AA83" i="4" s="1"/>
  <c r="I83" i="4"/>
  <c r="Z83" i="4" s="1"/>
  <c r="H83" i="4"/>
  <c r="Y83" i="4" s="1"/>
  <c r="Y82" i="4"/>
  <c r="J82" i="4"/>
  <c r="AA82" i="4" s="1"/>
  <c r="I82" i="4"/>
  <c r="Z82" i="4" s="1"/>
  <c r="H82" i="4"/>
  <c r="Z81" i="4"/>
  <c r="J81" i="4"/>
  <c r="AA81" i="4" s="1"/>
  <c r="I81" i="4"/>
  <c r="H81" i="4"/>
  <c r="Y81" i="4" s="1"/>
  <c r="AA80" i="4"/>
  <c r="Y80" i="4"/>
  <c r="J80" i="4"/>
  <c r="I80" i="4"/>
  <c r="Z80" i="4" s="1"/>
  <c r="H80" i="4"/>
  <c r="Z79" i="4"/>
  <c r="J79" i="4"/>
  <c r="AA79" i="4" s="1"/>
  <c r="I79" i="4"/>
  <c r="H79" i="4"/>
  <c r="Y79" i="4" s="1"/>
  <c r="AA78" i="4"/>
  <c r="J78" i="4"/>
  <c r="I78" i="4"/>
  <c r="Z78" i="4" s="1"/>
  <c r="H78" i="4"/>
  <c r="Y78" i="4" s="1"/>
  <c r="Z77" i="4"/>
  <c r="J77" i="4"/>
  <c r="AA77" i="4" s="1"/>
  <c r="I77" i="4"/>
  <c r="H77" i="4"/>
  <c r="Y77" i="4" s="1"/>
  <c r="AD77" i="4" s="1"/>
  <c r="J76" i="4"/>
  <c r="AA76" i="4" s="1"/>
  <c r="I76" i="4"/>
  <c r="Z76" i="4" s="1"/>
  <c r="H76" i="4"/>
  <c r="Y76" i="4" s="1"/>
  <c r="J75" i="4"/>
  <c r="AA75" i="4" s="1"/>
  <c r="I75" i="4"/>
  <c r="Z75" i="4" s="1"/>
  <c r="H75" i="4"/>
  <c r="Y75" i="4" s="1"/>
  <c r="Y74" i="4"/>
  <c r="J74" i="4"/>
  <c r="AA74" i="4" s="1"/>
  <c r="I74" i="4"/>
  <c r="Z74" i="4" s="1"/>
  <c r="H74" i="4"/>
  <c r="Z73" i="4"/>
  <c r="J73" i="4"/>
  <c r="AA73" i="4" s="1"/>
  <c r="I73" i="4"/>
  <c r="H73" i="4"/>
  <c r="Y73" i="4" s="1"/>
  <c r="AA72" i="4"/>
  <c r="Y72" i="4"/>
  <c r="J72" i="4"/>
  <c r="I72" i="4"/>
  <c r="Z72" i="4" s="1"/>
  <c r="H72" i="4"/>
  <c r="Z71" i="4"/>
  <c r="J71" i="4"/>
  <c r="AA71" i="4" s="1"/>
  <c r="I71" i="4"/>
  <c r="H71" i="4"/>
  <c r="Y71" i="4" s="1"/>
  <c r="AA70" i="4"/>
  <c r="J70" i="4"/>
  <c r="I70" i="4"/>
  <c r="Z70" i="4" s="1"/>
  <c r="H70" i="4"/>
  <c r="Y70" i="4" s="1"/>
  <c r="J69" i="4"/>
  <c r="AA69" i="4" s="1"/>
  <c r="I69" i="4"/>
  <c r="Z69" i="4" s="1"/>
  <c r="H69" i="4"/>
  <c r="Y69" i="4" s="1"/>
  <c r="AA68" i="4"/>
  <c r="Y68" i="4"/>
  <c r="J68" i="4"/>
  <c r="I68" i="4"/>
  <c r="Z68" i="4" s="1"/>
  <c r="H68" i="4"/>
  <c r="J67" i="4"/>
  <c r="AA67" i="4" s="1"/>
  <c r="I67" i="4"/>
  <c r="Z67" i="4" s="1"/>
  <c r="H67" i="4"/>
  <c r="Y67" i="4" s="1"/>
  <c r="Y66" i="4"/>
  <c r="J66" i="4"/>
  <c r="AA66" i="4" s="1"/>
  <c r="I66" i="4"/>
  <c r="Z66" i="4" s="1"/>
  <c r="H66" i="4"/>
  <c r="Z65" i="4"/>
  <c r="J65" i="4"/>
  <c r="AA65" i="4" s="1"/>
  <c r="I65" i="4"/>
  <c r="H65" i="4"/>
  <c r="Y65" i="4" s="1"/>
  <c r="AA64" i="4"/>
  <c r="Y64" i="4"/>
  <c r="J64" i="4"/>
  <c r="I64" i="4"/>
  <c r="Z64" i="4" s="1"/>
  <c r="H64" i="4"/>
  <c r="Z63" i="4"/>
  <c r="J63" i="4"/>
  <c r="AA63" i="4" s="1"/>
  <c r="I63" i="4"/>
  <c r="H63" i="4"/>
  <c r="Y63" i="4" s="1"/>
  <c r="AA62" i="4"/>
  <c r="J62" i="4"/>
  <c r="I62" i="4"/>
  <c r="Z62" i="4" s="1"/>
  <c r="H62" i="4"/>
  <c r="Y62" i="4" s="1"/>
  <c r="Z61" i="4"/>
  <c r="J61" i="4"/>
  <c r="AA61" i="4" s="1"/>
  <c r="I61" i="4"/>
  <c r="H61" i="4"/>
  <c r="Y61" i="4" s="1"/>
  <c r="AD61" i="4" s="1"/>
  <c r="J60" i="4"/>
  <c r="AA60" i="4" s="1"/>
  <c r="I60" i="4"/>
  <c r="Z60" i="4" s="1"/>
  <c r="H60" i="4"/>
  <c r="Y60" i="4" s="1"/>
  <c r="Y59" i="4"/>
  <c r="J59" i="4"/>
  <c r="AA59" i="4" s="1"/>
  <c r="I59" i="4"/>
  <c r="Z59" i="4" s="1"/>
  <c r="H59" i="4"/>
  <c r="J58" i="4"/>
  <c r="AA58" i="4" s="1"/>
  <c r="I58" i="4"/>
  <c r="Z58" i="4" s="1"/>
  <c r="H58" i="4"/>
  <c r="Y58" i="4" s="1"/>
  <c r="Y57" i="4"/>
  <c r="J57" i="4"/>
  <c r="AA57" i="4" s="1"/>
  <c r="I57" i="4"/>
  <c r="Z57" i="4" s="1"/>
  <c r="H57" i="4"/>
  <c r="Z56" i="4"/>
  <c r="J56" i="4"/>
  <c r="AA56" i="4" s="1"/>
  <c r="I56" i="4"/>
  <c r="H56" i="4"/>
  <c r="Y56" i="4" s="1"/>
  <c r="AA55" i="4"/>
  <c r="Y55" i="4"/>
  <c r="J55" i="4"/>
  <c r="I55" i="4"/>
  <c r="Z55" i="4" s="1"/>
  <c r="H55" i="4"/>
  <c r="Z54" i="4"/>
  <c r="J54" i="4"/>
  <c r="AA54" i="4" s="1"/>
  <c r="I54" i="4"/>
  <c r="H54" i="4"/>
  <c r="Y54" i="4" s="1"/>
  <c r="AA53" i="4"/>
  <c r="J53" i="4"/>
  <c r="I53" i="4"/>
  <c r="Z53" i="4" s="1"/>
  <c r="H53" i="4"/>
  <c r="Y53" i="4" s="1"/>
  <c r="Z52" i="4"/>
  <c r="J52" i="4"/>
  <c r="AA52" i="4" s="1"/>
  <c r="I52" i="4"/>
  <c r="H52" i="4"/>
  <c r="Y52" i="4" s="1"/>
  <c r="AD52" i="4" s="1"/>
  <c r="J51" i="4"/>
  <c r="AA51" i="4" s="1"/>
  <c r="I51" i="4"/>
  <c r="Z51" i="4" s="1"/>
  <c r="H51" i="4"/>
  <c r="Y51" i="4" s="1"/>
  <c r="J50" i="4"/>
  <c r="AA50" i="4" s="1"/>
  <c r="I50" i="4"/>
  <c r="Z50" i="4" s="1"/>
  <c r="H50" i="4"/>
  <c r="Y50" i="4" s="1"/>
  <c r="Y49" i="4"/>
  <c r="J49" i="4"/>
  <c r="AA49" i="4" s="1"/>
  <c r="I49" i="4"/>
  <c r="Z49" i="4" s="1"/>
  <c r="H49" i="4"/>
  <c r="Z48" i="4"/>
  <c r="J48" i="4"/>
  <c r="AA48" i="4" s="1"/>
  <c r="I48" i="4"/>
  <c r="H48" i="4"/>
  <c r="Y48" i="4" s="1"/>
  <c r="AA47" i="4"/>
  <c r="Y47" i="4"/>
  <c r="J47" i="4"/>
  <c r="I47" i="4"/>
  <c r="Z47" i="4" s="1"/>
  <c r="H47" i="4"/>
  <c r="Z46" i="4"/>
  <c r="J46" i="4"/>
  <c r="AA46" i="4" s="1"/>
  <c r="I46" i="4"/>
  <c r="H46" i="4"/>
  <c r="Y46" i="4" s="1"/>
  <c r="AA45" i="4"/>
  <c r="J45" i="4"/>
  <c r="I45" i="4"/>
  <c r="Z45" i="4" s="1"/>
  <c r="H45" i="4"/>
  <c r="Y45" i="4" s="1"/>
  <c r="J44" i="4"/>
  <c r="AA44" i="4" s="1"/>
  <c r="I44" i="4"/>
  <c r="Z44" i="4" s="1"/>
  <c r="H44" i="4"/>
  <c r="Y44" i="4" s="1"/>
  <c r="AA43" i="4"/>
  <c r="Y43" i="4"/>
  <c r="J43" i="4"/>
  <c r="I43" i="4"/>
  <c r="Z43" i="4" s="1"/>
  <c r="H43" i="4"/>
  <c r="J42" i="4"/>
  <c r="AA42" i="4" s="1"/>
  <c r="I42" i="4"/>
  <c r="Z42" i="4" s="1"/>
  <c r="H42" i="4"/>
  <c r="Y42" i="4" s="1"/>
  <c r="Y41" i="4"/>
  <c r="J41" i="4"/>
  <c r="AA41" i="4" s="1"/>
  <c r="I41" i="4"/>
  <c r="Z41" i="4" s="1"/>
  <c r="H41" i="4"/>
  <c r="Z40" i="4"/>
  <c r="J40" i="4"/>
  <c r="AA40" i="4" s="1"/>
  <c r="I40" i="4"/>
  <c r="H40" i="4"/>
  <c r="Y40" i="4" s="1"/>
  <c r="AA39" i="4"/>
  <c r="Y39" i="4"/>
  <c r="J39" i="4"/>
  <c r="I39" i="4"/>
  <c r="Z39" i="4" s="1"/>
  <c r="H39" i="4"/>
  <c r="Z38" i="4"/>
  <c r="J38" i="4"/>
  <c r="AA38" i="4" s="1"/>
  <c r="I38" i="4"/>
  <c r="H38" i="4"/>
  <c r="Y38" i="4" s="1"/>
  <c r="AA37" i="4"/>
  <c r="J37" i="4"/>
  <c r="I37" i="4"/>
  <c r="Z37" i="4" s="1"/>
  <c r="H37" i="4"/>
  <c r="Y37" i="4" s="1"/>
  <c r="Z36" i="4"/>
  <c r="J36" i="4"/>
  <c r="AA36" i="4" s="1"/>
  <c r="I36" i="4"/>
  <c r="H36" i="4"/>
  <c r="Y36" i="4" s="1"/>
  <c r="AD36" i="4" s="1"/>
  <c r="J35" i="4"/>
  <c r="AA35" i="4" s="1"/>
  <c r="I35" i="4"/>
  <c r="Z35" i="4" s="1"/>
  <c r="H35" i="4"/>
  <c r="Y35" i="4" s="1"/>
  <c r="J34" i="4"/>
  <c r="AA34" i="4" s="1"/>
  <c r="I34" i="4"/>
  <c r="Z34" i="4" s="1"/>
  <c r="H34" i="4"/>
  <c r="Y34" i="4" s="1"/>
  <c r="Y33" i="4"/>
  <c r="J33" i="4"/>
  <c r="AA33" i="4" s="1"/>
  <c r="I33" i="4"/>
  <c r="Z33" i="4" s="1"/>
  <c r="H33" i="4"/>
  <c r="Z32" i="4"/>
  <c r="J32" i="4"/>
  <c r="AA32" i="4" s="1"/>
  <c r="I32" i="4"/>
  <c r="H32" i="4"/>
  <c r="Y32" i="4" s="1"/>
  <c r="AA31" i="4"/>
  <c r="Y31" i="4"/>
  <c r="J31" i="4"/>
  <c r="I31" i="4"/>
  <c r="Z31" i="4" s="1"/>
  <c r="H31" i="4"/>
  <c r="Z30" i="4"/>
  <c r="J30" i="4"/>
  <c r="AA30" i="4" s="1"/>
  <c r="I30" i="4"/>
  <c r="H30" i="4"/>
  <c r="Y30" i="4" s="1"/>
  <c r="AA29" i="4"/>
  <c r="J29" i="4"/>
  <c r="I29" i="4"/>
  <c r="Z29" i="4" s="1"/>
  <c r="H29" i="4"/>
  <c r="Y29" i="4" s="1"/>
  <c r="J28" i="4"/>
  <c r="AA28" i="4" s="1"/>
  <c r="I28" i="4"/>
  <c r="Z28" i="4" s="1"/>
  <c r="H28" i="4"/>
  <c r="Y28" i="4" s="1"/>
  <c r="AA27" i="4"/>
  <c r="Y27" i="4"/>
  <c r="J27" i="4"/>
  <c r="I27" i="4"/>
  <c r="Z27" i="4" s="1"/>
  <c r="H27" i="4"/>
  <c r="J26" i="4"/>
  <c r="AA26" i="4" s="1"/>
  <c r="I26" i="4"/>
  <c r="Z26" i="4" s="1"/>
  <c r="H26" i="4"/>
  <c r="Y26" i="4" s="1"/>
  <c r="Y25" i="4"/>
  <c r="J25" i="4"/>
  <c r="AA25" i="4" s="1"/>
  <c r="I25" i="4"/>
  <c r="Z25" i="4" s="1"/>
  <c r="H25" i="4"/>
  <c r="Z24" i="4"/>
  <c r="J24" i="4"/>
  <c r="AA24" i="4" s="1"/>
  <c r="I24" i="4"/>
  <c r="H24" i="4"/>
  <c r="Y24" i="4" s="1"/>
  <c r="AA23" i="4"/>
  <c r="Y23" i="4"/>
  <c r="J23" i="4"/>
  <c r="I23" i="4"/>
  <c r="Z23" i="4" s="1"/>
  <c r="H23" i="4"/>
  <c r="Z22" i="4"/>
  <c r="J22" i="4"/>
  <c r="AA22" i="4" s="1"/>
  <c r="I22" i="4"/>
  <c r="H22" i="4"/>
  <c r="Y22" i="4" s="1"/>
  <c r="AA21" i="4"/>
  <c r="J21" i="4"/>
  <c r="I21" i="4"/>
  <c r="Z21" i="4" s="1"/>
  <c r="H21" i="4"/>
  <c r="Y21" i="4" s="1"/>
  <c r="Z20" i="4"/>
  <c r="J20" i="4"/>
  <c r="AA20" i="4" s="1"/>
  <c r="I20" i="4"/>
  <c r="H20" i="4"/>
  <c r="Y20" i="4" s="1"/>
  <c r="AD20" i="4" s="1"/>
  <c r="J19" i="4"/>
  <c r="AA19" i="4" s="1"/>
  <c r="I19" i="4"/>
  <c r="Z19" i="4" s="1"/>
  <c r="H19" i="4"/>
  <c r="Y19" i="4" s="1"/>
  <c r="J18" i="4"/>
  <c r="AA18" i="4" s="1"/>
  <c r="I18" i="4"/>
  <c r="Z18" i="4" s="1"/>
  <c r="H18" i="4"/>
  <c r="Y18" i="4" s="1"/>
  <c r="Y17" i="4"/>
  <c r="J17" i="4"/>
  <c r="AA17" i="4" s="1"/>
  <c r="I17" i="4"/>
  <c r="Z17" i="4" s="1"/>
  <c r="H17" i="4"/>
  <c r="Z16" i="4"/>
  <c r="J16" i="4"/>
  <c r="AA16" i="4" s="1"/>
  <c r="I16" i="4"/>
  <c r="H16" i="4"/>
  <c r="Y16" i="4" s="1"/>
  <c r="AA15" i="4"/>
  <c r="Y15" i="4"/>
  <c r="J15" i="4"/>
  <c r="I15" i="4"/>
  <c r="Z15" i="4" s="1"/>
  <c r="H15" i="4"/>
  <c r="Z14" i="4"/>
  <c r="J14" i="4"/>
  <c r="AA14" i="4" s="1"/>
  <c r="I14" i="4"/>
  <c r="H14" i="4"/>
  <c r="Y14" i="4" s="1"/>
  <c r="AA13" i="4"/>
  <c r="J13" i="4"/>
  <c r="I13" i="4"/>
  <c r="Z13" i="4" s="1"/>
  <c r="H13" i="4"/>
  <c r="Y13" i="4" s="1"/>
  <c r="J12" i="4"/>
  <c r="AA12" i="4" s="1"/>
  <c r="I12" i="4"/>
  <c r="Z12" i="4" s="1"/>
  <c r="H12" i="4"/>
  <c r="Y12" i="4" s="1"/>
  <c r="Z11" i="4"/>
  <c r="J11" i="4"/>
  <c r="AA11" i="4" s="1"/>
  <c r="I11" i="4"/>
  <c r="H11" i="4"/>
  <c r="Y11" i="4" s="1"/>
  <c r="AD11" i="4" s="1"/>
  <c r="J10" i="4"/>
  <c r="AA10" i="4" s="1"/>
  <c r="I10" i="4"/>
  <c r="Z10" i="4" s="1"/>
  <c r="H10" i="4"/>
  <c r="Y10" i="4" s="1"/>
  <c r="Z9" i="4"/>
  <c r="J9" i="4"/>
  <c r="AA9" i="4" s="1"/>
  <c r="I9" i="4"/>
  <c r="H9" i="4"/>
  <c r="Y9" i="4" s="1"/>
  <c r="AD9" i="4" s="1"/>
  <c r="J8" i="4"/>
  <c r="AA8" i="4" s="1"/>
  <c r="I8" i="4"/>
  <c r="Z8" i="4" s="1"/>
  <c r="H8" i="4"/>
  <c r="Y8" i="4" s="1"/>
  <c r="Z7" i="4"/>
  <c r="J7" i="4"/>
  <c r="AA7" i="4" s="1"/>
  <c r="I7" i="4"/>
  <c r="H7" i="4"/>
  <c r="Y7" i="4" s="1"/>
  <c r="AD7" i="4" s="1"/>
  <c r="J6" i="4"/>
  <c r="AA6" i="4" s="1"/>
  <c r="I6" i="4"/>
  <c r="Z6" i="4" s="1"/>
  <c r="H6" i="4"/>
  <c r="Y6" i="4" s="1"/>
  <c r="Z5" i="4"/>
  <c r="J5" i="4"/>
  <c r="AA5" i="4" s="1"/>
  <c r="I5" i="4"/>
  <c r="H5" i="4"/>
  <c r="Y5" i="4" s="1"/>
  <c r="AD5" i="4" s="1"/>
  <c r="J4" i="4"/>
  <c r="AA4" i="4" s="1"/>
  <c r="I4" i="4"/>
  <c r="Z4" i="4" s="1"/>
  <c r="H4" i="4"/>
  <c r="Y4" i="4" s="1"/>
  <c r="Z3" i="4"/>
  <c r="J3" i="4"/>
  <c r="AA3" i="4" s="1"/>
  <c r="I3" i="4"/>
  <c r="H3" i="4"/>
  <c r="Y3" i="4" s="1"/>
  <c r="AD3" i="4" s="1"/>
  <c r="J2" i="4"/>
  <c r="AA2" i="4" s="1"/>
  <c r="I2" i="4"/>
  <c r="Z2" i="4" s="1"/>
  <c r="H2" i="4"/>
  <c r="Y2" i="4" s="1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P22" i="2"/>
  <c r="N22" i="2"/>
  <c r="N21" i="2"/>
  <c r="N20" i="2"/>
  <c r="N19" i="2"/>
  <c r="N18" i="2"/>
  <c r="N17" i="2"/>
  <c r="N16" i="2"/>
  <c r="N15" i="2"/>
  <c r="N14" i="2"/>
  <c r="N13" i="2"/>
  <c r="AS12" i="2"/>
  <c r="N12" i="2"/>
  <c r="AS11" i="2"/>
  <c r="N11" i="2"/>
  <c r="AS10" i="2"/>
  <c r="N10" i="2"/>
  <c r="AS9" i="2"/>
  <c r="N9" i="2"/>
  <c r="AS8" i="2"/>
  <c r="N8" i="2"/>
  <c r="AS7" i="2"/>
  <c r="N7" i="2"/>
  <c r="AS6" i="2"/>
  <c r="N6" i="2"/>
  <c r="AS5" i="2"/>
  <c r="N5" i="2"/>
  <c r="AS4" i="2"/>
  <c r="N4" i="2"/>
  <c r="P4" i="2" s="1"/>
  <c r="AS3" i="2"/>
  <c r="N3" i="2"/>
  <c r="N2" i="2"/>
  <c r="P2" i="2" s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J17" i="1"/>
  <c r="I17" i="1"/>
  <c r="K17" i="1" s="1"/>
  <c r="J16" i="1"/>
  <c r="I16" i="1"/>
  <c r="K16" i="1" s="1"/>
  <c r="J15" i="1"/>
  <c r="I15" i="1"/>
  <c r="K15" i="1" s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J5" i="1"/>
  <c r="I5" i="1"/>
  <c r="K5" i="1" s="1"/>
  <c r="J4" i="1"/>
  <c r="I4" i="1"/>
  <c r="K4" i="1" s="1"/>
  <c r="J3" i="1"/>
  <c r="I3" i="1"/>
  <c r="K3" i="1" s="1"/>
  <c r="AD60" i="4" l="1"/>
  <c r="AD22" i="4"/>
  <c r="AD38" i="4"/>
  <c r="AD54" i="4"/>
  <c r="AD63" i="4"/>
  <c r="AD79" i="4"/>
  <c r="AD95" i="4"/>
  <c r="AD17" i="5"/>
  <c r="AD33" i="5"/>
  <c r="AD42" i="5"/>
  <c r="AD58" i="5"/>
  <c r="AD74" i="5"/>
  <c r="AD90" i="5"/>
  <c r="AD24" i="6"/>
  <c r="AD40" i="6"/>
  <c r="AD56" i="6"/>
  <c r="AD63" i="6"/>
  <c r="AD79" i="6"/>
  <c r="AD95" i="6"/>
  <c r="P3" i="2"/>
  <c r="P7" i="2" s="1"/>
  <c r="AD24" i="4"/>
  <c r="AD40" i="4"/>
  <c r="AD56" i="4"/>
  <c r="AD65" i="4"/>
  <c r="AD81" i="4"/>
  <c r="AD97" i="4"/>
  <c r="AD19" i="5"/>
  <c r="AD35" i="5"/>
  <c r="AD44" i="5"/>
  <c r="AD2" i="6"/>
  <c r="AD4" i="6"/>
  <c r="AD6" i="6"/>
  <c r="AD26" i="6"/>
  <c r="AD42" i="6"/>
  <c r="AD58" i="6"/>
  <c r="AD65" i="6"/>
  <c r="AD81" i="6"/>
  <c r="AD97" i="6"/>
  <c r="AD26" i="4"/>
  <c r="AD42" i="4"/>
  <c r="AD58" i="4"/>
  <c r="AD67" i="4"/>
  <c r="AD83" i="4"/>
  <c r="AD99" i="4"/>
  <c r="AD21" i="5"/>
  <c r="AD37" i="5"/>
  <c r="AD46" i="5"/>
  <c r="AD62" i="5"/>
  <c r="AD78" i="5"/>
  <c r="AD94" i="5"/>
  <c r="AD8" i="6"/>
  <c r="AD10" i="6"/>
  <c r="AD12" i="6"/>
  <c r="AD28" i="6"/>
  <c r="AD44" i="6"/>
  <c r="AD67" i="6"/>
  <c r="AD83" i="6"/>
  <c r="AD99" i="6"/>
  <c r="AD2" i="4"/>
  <c r="AD8" i="4"/>
  <c r="AD12" i="4"/>
  <c r="AD28" i="4"/>
  <c r="AD44" i="4"/>
  <c r="AD69" i="4"/>
  <c r="AD85" i="4"/>
  <c r="AD101" i="4"/>
  <c r="AD23" i="5"/>
  <c r="AD48" i="5"/>
  <c r="AD14" i="6"/>
  <c r="AD30" i="6"/>
  <c r="AD46" i="6"/>
  <c r="AD69" i="6"/>
  <c r="AD85" i="6"/>
  <c r="AD101" i="6"/>
  <c r="AD4" i="4"/>
  <c r="AD14" i="4"/>
  <c r="AD30" i="4"/>
  <c r="AD46" i="4"/>
  <c r="AD71" i="4"/>
  <c r="AD87" i="4"/>
  <c r="AD25" i="5"/>
  <c r="AD50" i="5"/>
  <c r="AD66" i="5"/>
  <c r="AD82" i="5"/>
  <c r="AD98" i="5"/>
  <c r="AD16" i="6"/>
  <c r="AD32" i="6"/>
  <c r="AD48" i="6"/>
  <c r="AD71" i="6"/>
  <c r="AD87" i="6"/>
  <c r="AD10" i="4"/>
  <c r="P5" i="2"/>
  <c r="AD16" i="4"/>
  <c r="AD32" i="4"/>
  <c r="AD48" i="4"/>
  <c r="AD73" i="4"/>
  <c r="AD89" i="4"/>
  <c r="AD27" i="5"/>
  <c r="AD52" i="5"/>
  <c r="AD3" i="6"/>
  <c r="AH2" i="6" s="1"/>
  <c r="AD5" i="6"/>
  <c r="AD18" i="6"/>
  <c r="AD34" i="6"/>
  <c r="AD50" i="6"/>
  <c r="AD73" i="6"/>
  <c r="AD89" i="6"/>
  <c r="AD6" i="4"/>
  <c r="AD18" i="4"/>
  <c r="AD34" i="4"/>
  <c r="AD50" i="4"/>
  <c r="AD75" i="4"/>
  <c r="AD91" i="4"/>
  <c r="AD13" i="5"/>
  <c r="AD29" i="5"/>
  <c r="AD38" i="5"/>
  <c r="AD54" i="5"/>
  <c r="AD70" i="5"/>
  <c r="AD86" i="5"/>
  <c r="AD9" i="6"/>
  <c r="AD11" i="6"/>
  <c r="AD20" i="6"/>
  <c r="AD36" i="6"/>
  <c r="AD52" i="6"/>
  <c r="AD75" i="6"/>
  <c r="AD91" i="6"/>
  <c r="AD13" i="6"/>
  <c r="AD15" i="6"/>
  <c r="AD17" i="6"/>
  <c r="AD19" i="6"/>
  <c r="AD21" i="6"/>
  <c r="AD23" i="6"/>
  <c r="AD25" i="6"/>
  <c r="AD27" i="6"/>
  <c r="AD29" i="6"/>
  <c r="AD31" i="6"/>
  <c r="AD33" i="6"/>
  <c r="AD35" i="6"/>
  <c r="AD37" i="6"/>
  <c r="AD39" i="6"/>
  <c r="AD41" i="6"/>
  <c r="AD43" i="6"/>
  <c r="AD45" i="6"/>
  <c r="AD47" i="6"/>
  <c r="AD49" i="6"/>
  <c r="AD51" i="6"/>
  <c r="AD53" i="6"/>
  <c r="AD55" i="6"/>
  <c r="AD57" i="6"/>
  <c r="AD60" i="6"/>
  <c r="AD62" i="6"/>
  <c r="AD64" i="6"/>
  <c r="AD66" i="6"/>
  <c r="AD68" i="6"/>
  <c r="AD70" i="6"/>
  <c r="AD72" i="6"/>
  <c r="AD74" i="6"/>
  <c r="AD76" i="6"/>
  <c r="AD78" i="6"/>
  <c r="AD80" i="6"/>
  <c r="AD82" i="6"/>
  <c r="AD84" i="6"/>
  <c r="AD86" i="6"/>
  <c r="AD88" i="6"/>
  <c r="AD90" i="6"/>
  <c r="AD92" i="6"/>
  <c r="AH11" i="6" s="1"/>
  <c r="AD94" i="6"/>
  <c r="AD96" i="6"/>
  <c r="AD98" i="6"/>
  <c r="AD100" i="6"/>
  <c r="AD3" i="5"/>
  <c r="AD5" i="5"/>
  <c r="AD7" i="5"/>
  <c r="AD9" i="5"/>
  <c r="AD11" i="5"/>
  <c r="AD14" i="5"/>
  <c r="AD18" i="5"/>
  <c r="AD22" i="5"/>
  <c r="AD26" i="5"/>
  <c r="AD30" i="5"/>
  <c r="AD34" i="5"/>
  <c r="AH5" i="5" s="1"/>
  <c r="AI5" i="5" s="1"/>
  <c r="AD2" i="5"/>
  <c r="AD4" i="5"/>
  <c r="AD6" i="5"/>
  <c r="AD8" i="5"/>
  <c r="AD10" i="5"/>
  <c r="AD12" i="5"/>
  <c r="AD16" i="5"/>
  <c r="AD20" i="5"/>
  <c r="AD24" i="5"/>
  <c r="AD28" i="5"/>
  <c r="AD32" i="5"/>
  <c r="AD36" i="5"/>
  <c r="AD39" i="5"/>
  <c r="AD41" i="5"/>
  <c r="AD43" i="5"/>
  <c r="AD45" i="5"/>
  <c r="AD47" i="5"/>
  <c r="AD49" i="5"/>
  <c r="AD51" i="5"/>
  <c r="AD53" i="5"/>
  <c r="AD55" i="5"/>
  <c r="AD57" i="5"/>
  <c r="AD60" i="5"/>
  <c r="AD64" i="5"/>
  <c r="AD68" i="5"/>
  <c r="AD72" i="5"/>
  <c r="AD76" i="5"/>
  <c r="AD80" i="5"/>
  <c r="AD84" i="5"/>
  <c r="AD88" i="5"/>
  <c r="AD92" i="5"/>
  <c r="AD96" i="5"/>
  <c r="AD100" i="5"/>
  <c r="AD59" i="5"/>
  <c r="AD61" i="5"/>
  <c r="AD63" i="5"/>
  <c r="AD65" i="5"/>
  <c r="AD67" i="5"/>
  <c r="AD69" i="5"/>
  <c r="AD71" i="5"/>
  <c r="AD73" i="5"/>
  <c r="AD75" i="5"/>
  <c r="AD77" i="5"/>
  <c r="AD79" i="5"/>
  <c r="AD81" i="5"/>
  <c r="AD83" i="5"/>
  <c r="AD85" i="5"/>
  <c r="AD87" i="5"/>
  <c r="AD89" i="5"/>
  <c r="AD91" i="5"/>
  <c r="AD93" i="5"/>
  <c r="AD95" i="5"/>
  <c r="AD97" i="5"/>
  <c r="AD99" i="5"/>
  <c r="AI2" i="4"/>
  <c r="AJ2" i="4" s="1"/>
  <c r="AH2" i="4"/>
  <c r="AD15" i="4"/>
  <c r="AD19" i="4"/>
  <c r="AD23" i="4"/>
  <c r="AD27" i="4"/>
  <c r="AD31" i="4"/>
  <c r="AD35" i="4"/>
  <c r="AD39" i="4"/>
  <c r="AD43" i="4"/>
  <c r="AD47" i="4"/>
  <c r="AD51" i="4"/>
  <c r="AD55" i="4"/>
  <c r="AD59" i="4"/>
  <c r="AD13" i="4"/>
  <c r="AD17" i="4"/>
  <c r="AD21" i="4"/>
  <c r="AD25" i="4"/>
  <c r="AD29" i="4"/>
  <c r="AD33" i="4"/>
  <c r="AD37" i="4"/>
  <c r="AD41" i="4"/>
  <c r="AD45" i="4"/>
  <c r="AD49" i="4"/>
  <c r="AD53" i="4"/>
  <c r="AD57" i="4"/>
  <c r="AD62" i="4"/>
  <c r="AD64" i="4"/>
  <c r="AD66" i="4"/>
  <c r="AD68" i="4"/>
  <c r="AD70" i="4"/>
  <c r="AD72" i="4"/>
  <c r="AD74" i="4"/>
  <c r="AD76" i="4"/>
  <c r="AD78" i="4"/>
  <c r="AD80" i="4"/>
  <c r="AD82" i="4"/>
  <c r="AD84" i="4"/>
  <c r="AD86" i="4"/>
  <c r="AD88" i="4"/>
  <c r="AD90" i="4"/>
  <c r="AD92" i="4"/>
  <c r="AD94" i="4"/>
  <c r="AD96" i="4"/>
  <c r="AD98" i="4"/>
  <c r="AD100" i="4"/>
  <c r="Q5" i="2" l="1"/>
  <c r="R5" i="2" s="1"/>
  <c r="U5" i="2" s="1"/>
  <c r="Q2" i="2"/>
  <c r="R2" i="2" s="1"/>
  <c r="U2" i="2" s="1"/>
  <c r="Q4" i="2"/>
  <c r="R4" i="2" s="1"/>
  <c r="U4" i="2" s="1"/>
  <c r="Q3" i="2"/>
  <c r="R3" i="2" s="1"/>
  <c r="U3" i="2" s="1"/>
  <c r="AI4" i="4"/>
  <c r="AJ4" i="4" s="1"/>
  <c r="AH4" i="5"/>
  <c r="AI4" i="5" s="1"/>
  <c r="AI2" i="6"/>
  <c r="AJ2" i="6" s="1"/>
  <c r="AH7" i="4"/>
  <c r="AI6" i="4"/>
  <c r="AJ6" i="4" s="1"/>
  <c r="AI3" i="4"/>
  <c r="AJ3" i="4" s="1"/>
  <c r="AI5" i="4"/>
  <c r="AJ5" i="4" s="1"/>
  <c r="AH4" i="4"/>
  <c r="AG5" i="5"/>
  <c r="AH5" i="4"/>
  <c r="AG4" i="5"/>
  <c r="AH8" i="6"/>
  <c r="AH3" i="6"/>
  <c r="AI10" i="6"/>
  <c r="AJ10" i="6" s="1"/>
  <c r="AH10" i="6"/>
  <c r="AH7" i="6"/>
  <c r="AI7" i="6"/>
  <c r="AJ7" i="6" s="1"/>
  <c r="AH5" i="6"/>
  <c r="AI5" i="6"/>
  <c r="AJ5" i="6" s="1"/>
  <c r="AI3" i="6"/>
  <c r="AJ3" i="6" s="1"/>
  <c r="AI8" i="6"/>
  <c r="AJ8" i="6" s="1"/>
  <c r="AI11" i="6"/>
  <c r="AJ11" i="6" s="1"/>
  <c r="AI9" i="6"/>
  <c r="AJ9" i="6" s="1"/>
  <c r="AH9" i="6"/>
  <c r="AH6" i="6"/>
  <c r="AI6" i="6"/>
  <c r="AJ6" i="6" s="1"/>
  <c r="AH4" i="6"/>
  <c r="AI4" i="6"/>
  <c r="AJ4" i="6" s="1"/>
  <c r="AH11" i="5"/>
  <c r="AI11" i="5" s="1"/>
  <c r="AG11" i="5"/>
  <c r="AH9" i="5"/>
  <c r="AI9" i="5" s="1"/>
  <c r="AG9" i="5"/>
  <c r="AH6" i="5"/>
  <c r="AI6" i="5" s="1"/>
  <c r="AG6" i="5"/>
  <c r="AH3" i="5"/>
  <c r="AI3" i="5" s="1"/>
  <c r="AG3" i="5"/>
  <c r="AH10" i="5"/>
  <c r="AI10" i="5" s="1"/>
  <c r="AG10" i="5"/>
  <c r="AH8" i="5"/>
  <c r="AI8" i="5" s="1"/>
  <c r="AG8" i="5"/>
  <c r="AH7" i="5"/>
  <c r="AI7" i="5" s="1"/>
  <c r="AG7" i="5"/>
  <c r="AH2" i="5"/>
  <c r="AI2" i="5" s="1"/>
  <c r="AG2" i="5"/>
  <c r="AI10" i="4"/>
  <c r="AJ10" i="4" s="1"/>
  <c r="AH10" i="4"/>
  <c r="AH6" i="4"/>
  <c r="AH11" i="4"/>
  <c r="AI11" i="4"/>
  <c r="AJ11" i="4" s="1"/>
  <c r="AH9" i="4"/>
  <c r="AI9" i="4"/>
  <c r="AJ9" i="4" s="1"/>
  <c r="AI7" i="4"/>
  <c r="AJ7" i="4" s="1"/>
  <c r="AH3" i="4"/>
  <c r="AI8" i="4"/>
  <c r="AJ8" i="4" s="1"/>
  <c r="AH8" i="4"/>
  <c r="AF41" i="2"/>
  <c r="AF39" i="2"/>
  <c r="AF37" i="2"/>
  <c r="AF35" i="2"/>
  <c r="AF33" i="2"/>
  <c r="AF27" i="2"/>
  <c r="AF25" i="2"/>
  <c r="AF23" i="2"/>
  <c r="AF20" i="2"/>
  <c r="AF18" i="2"/>
  <c r="AF6" i="2"/>
  <c r="AF40" i="2"/>
  <c r="AF38" i="2"/>
  <c r="AF36" i="2"/>
  <c r="AF34" i="2"/>
  <c r="AF32" i="2"/>
  <c r="AF21" i="2"/>
  <c r="AF19" i="2"/>
  <c r="AF13" i="2"/>
  <c r="AF11" i="2"/>
  <c r="AF9" i="2"/>
  <c r="AF7" i="2"/>
  <c r="AF5" i="2"/>
  <c r="AF4" i="2"/>
  <c r="AF26" i="2"/>
  <c r="AF24" i="2"/>
  <c r="AF22" i="2"/>
  <c r="AF12" i="2"/>
  <c r="AF10" i="2"/>
  <c r="AF8" i="2"/>
  <c r="AE40" i="2"/>
  <c r="AE38" i="2"/>
  <c r="AE36" i="2"/>
  <c r="AE34" i="2"/>
  <c r="AE32" i="2"/>
  <c r="AE26" i="2"/>
  <c r="AE24" i="2"/>
  <c r="AE22" i="2"/>
  <c r="AE21" i="2"/>
  <c r="AE19" i="2"/>
  <c r="AE13" i="2"/>
  <c r="AE12" i="2"/>
  <c r="AE11" i="2"/>
  <c r="AE10" i="2"/>
  <c r="AE9" i="2"/>
  <c r="AE8" i="2"/>
  <c r="AE7" i="2"/>
  <c r="AE41" i="2"/>
  <c r="AE39" i="2"/>
  <c r="AE37" i="2"/>
  <c r="AE35" i="2"/>
  <c r="AE33" i="2"/>
  <c r="AE27" i="2"/>
  <c r="AE20" i="2"/>
  <c r="AE18" i="2"/>
  <c r="AE6" i="2"/>
  <c r="AE25" i="2"/>
  <c r="AE23" i="2"/>
  <c r="AE5" i="2"/>
  <c r="AE4" i="2"/>
  <c r="AG40" i="2"/>
  <c r="AG38" i="2"/>
  <c r="AG36" i="2"/>
  <c r="AG34" i="2"/>
  <c r="AG32" i="2"/>
  <c r="AG26" i="2"/>
  <c r="AG24" i="2"/>
  <c r="AG22" i="2"/>
  <c r="AG21" i="2"/>
  <c r="AG19" i="2"/>
  <c r="AG13" i="2"/>
  <c r="AG12" i="2"/>
  <c r="AG11" i="2"/>
  <c r="AG10" i="2"/>
  <c r="AG9" i="2"/>
  <c r="AG8" i="2"/>
  <c r="AG7" i="2"/>
  <c r="AG41" i="2"/>
  <c r="AG39" i="2"/>
  <c r="AG37" i="2"/>
  <c r="AG35" i="2"/>
  <c r="AG33" i="2"/>
  <c r="AG27" i="2"/>
  <c r="AG25" i="2"/>
  <c r="AG23" i="2"/>
  <c r="AG20" i="2"/>
  <c r="AG18" i="2"/>
  <c r="AG6" i="2"/>
  <c r="AG5" i="2"/>
  <c r="AG4" i="2"/>
  <c r="AI5" i="2" l="1"/>
  <c r="AJ5" i="2" s="1"/>
  <c r="AH5" i="2"/>
  <c r="AH18" i="2"/>
  <c r="AI18" i="2"/>
  <c r="AJ18" i="2" s="1"/>
  <c r="AH27" i="2"/>
  <c r="AI27" i="2"/>
  <c r="AJ27" i="2" s="1"/>
  <c r="AH39" i="2"/>
  <c r="AI39" i="2"/>
  <c r="AJ39" i="2" s="1"/>
  <c r="AI9" i="2"/>
  <c r="AJ9" i="2" s="1"/>
  <c r="AH9" i="2"/>
  <c r="AI11" i="2"/>
  <c r="AJ11" i="2" s="1"/>
  <c r="AH11" i="2"/>
  <c r="AI21" i="2"/>
  <c r="AJ21" i="2" s="1"/>
  <c r="AH21" i="2"/>
  <c r="AI32" i="2"/>
  <c r="AJ32" i="2" s="1"/>
  <c r="AH32" i="2"/>
  <c r="AI4" i="2"/>
  <c r="AJ4" i="2" s="1"/>
  <c r="AH4" i="2"/>
  <c r="AH23" i="2"/>
  <c r="AI23" i="2"/>
  <c r="AJ23" i="2" s="1"/>
  <c r="AH6" i="2"/>
  <c r="AI6" i="2"/>
  <c r="AJ6" i="2" s="1"/>
  <c r="AH20" i="2"/>
  <c r="AI20" i="2"/>
  <c r="AJ20" i="2" s="1"/>
  <c r="AH33" i="2"/>
  <c r="AI33" i="2"/>
  <c r="AJ33" i="2" s="1"/>
  <c r="AH37" i="2"/>
  <c r="AI37" i="2"/>
  <c r="AJ37" i="2" s="1"/>
  <c r="AH41" i="2"/>
  <c r="AI41" i="2"/>
  <c r="AJ41" i="2" s="1"/>
  <c r="AI8" i="2"/>
  <c r="AJ8" i="2" s="1"/>
  <c r="AH8" i="2"/>
  <c r="AI10" i="2"/>
  <c r="AJ10" i="2" s="1"/>
  <c r="AH10" i="2"/>
  <c r="AI12" i="2"/>
  <c r="AJ12" i="2" s="1"/>
  <c r="AH12" i="2"/>
  <c r="AI19" i="2"/>
  <c r="AJ19" i="2" s="1"/>
  <c r="AH19" i="2"/>
  <c r="AI22" i="2"/>
  <c r="AJ22" i="2" s="1"/>
  <c r="AH22" i="2"/>
  <c r="AI26" i="2"/>
  <c r="AJ26" i="2" s="1"/>
  <c r="AH26" i="2"/>
  <c r="AI34" i="2"/>
  <c r="AJ34" i="2" s="1"/>
  <c r="AH34" i="2"/>
  <c r="AI38" i="2"/>
  <c r="AJ38" i="2" s="1"/>
  <c r="AH38" i="2"/>
  <c r="AH25" i="2"/>
  <c r="AI25" i="2"/>
  <c r="AJ25" i="2" s="1"/>
  <c r="AH35" i="2"/>
  <c r="AI35" i="2"/>
  <c r="AJ35" i="2" s="1"/>
  <c r="AI7" i="2"/>
  <c r="AJ7" i="2" s="1"/>
  <c r="AH7" i="2"/>
  <c r="AI13" i="2"/>
  <c r="AJ13" i="2" s="1"/>
  <c r="AH13" i="2"/>
  <c r="AI24" i="2"/>
  <c r="AJ24" i="2" s="1"/>
  <c r="AH24" i="2"/>
  <c r="AI36" i="2"/>
  <c r="AJ36" i="2" s="1"/>
  <c r="AH36" i="2"/>
  <c r="AI40" i="2"/>
  <c r="AJ40" i="2" s="1"/>
  <c r="AH40" i="2"/>
</calcChain>
</file>

<file path=xl/sharedStrings.xml><?xml version="1.0" encoding="utf-8"?>
<sst xmlns="http://schemas.openxmlformats.org/spreadsheetml/2006/main" count="492" uniqueCount="53">
  <si>
    <t>Corrected AFDW averages</t>
  </si>
  <si>
    <t>Date</t>
  </si>
  <si>
    <t>Component</t>
  </si>
  <si>
    <t>Protein (%)</t>
  </si>
  <si>
    <t>S.E</t>
  </si>
  <si>
    <t>Carbohydrate (%)</t>
  </si>
  <si>
    <t>Lipid (%)</t>
  </si>
  <si>
    <t>Total Organic (%)</t>
  </si>
  <si>
    <t>Deficit (%)</t>
  </si>
  <si>
    <t>July (2010)</t>
  </si>
  <si>
    <t>Lophophore</t>
  </si>
  <si>
    <t>Stomach</t>
  </si>
  <si>
    <t>Gonad</t>
  </si>
  <si>
    <t>Individual</t>
  </si>
  <si>
    <t>Organ</t>
  </si>
  <si>
    <t>Average</t>
  </si>
  <si>
    <t>Overall Average (AFDW) mg</t>
  </si>
  <si>
    <t>%</t>
  </si>
  <si>
    <t>Fraction</t>
  </si>
  <si>
    <t>Average AFDW (mg) weights of each organ</t>
  </si>
  <si>
    <t xml:space="preserve">Protein (mg) </t>
  </si>
  <si>
    <t>based on average individual</t>
  </si>
  <si>
    <t>Soluble Protein</t>
  </si>
  <si>
    <t>Carbohydrate</t>
  </si>
  <si>
    <t>Lipid</t>
  </si>
  <si>
    <t>% of carb to protein</t>
  </si>
  <si>
    <t>lophophore</t>
  </si>
  <si>
    <t>Total (mg)</t>
  </si>
  <si>
    <t>S.D.</t>
  </si>
  <si>
    <t>stomach</t>
  </si>
  <si>
    <t>gonad</t>
  </si>
  <si>
    <t>Shell</t>
  </si>
  <si>
    <t>N/A</t>
  </si>
  <si>
    <t>shell</t>
  </si>
  <si>
    <t>Total AFDW (mg)</t>
  </si>
  <si>
    <t>Average total AFDW from component statistics (mg)</t>
  </si>
  <si>
    <t>Carbohydrate (mg)</t>
  </si>
  <si>
    <t xml:space="preserve"> based on average individual</t>
  </si>
  <si>
    <t>Lipids (%)</t>
  </si>
  <si>
    <t xml:space="preserve">Lipid (mg) </t>
  </si>
  <si>
    <t>Protein</t>
  </si>
  <si>
    <t>Carbs</t>
  </si>
  <si>
    <t>Lipids</t>
  </si>
  <si>
    <t>S.D</t>
  </si>
  <si>
    <t>Month</t>
  </si>
  <si>
    <t>Corrected with multiplier</t>
  </si>
  <si>
    <t>Multiplier</t>
  </si>
  <si>
    <t>Corrected values from % to mg</t>
  </si>
  <si>
    <t>Total protein</t>
  </si>
  <si>
    <t>Chlorophyll</t>
  </si>
  <si>
    <t>Temperature</t>
  </si>
  <si>
    <t>Total lipid</t>
  </si>
  <si>
    <t>Total carbs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</si>
</sst>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17" fontId="0" fillId="0" borderId="4" xfId="0" applyNumberFormat="1" applyFill="1" applyBorder="1"/>
    <xf numFmtId="0" fontId="0" fillId="0" borderId="5" xfId="0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7" xfId="0" applyNumberFormat="1" applyBorder="1"/>
    <xf numFmtId="17" fontId="0" fillId="0" borderId="8" xfId="0" applyNumberFormat="1" applyFill="1" applyBorder="1"/>
    <xf numFmtId="0" fontId="0" fillId="0" borderId="0" xfId="0" applyBorder="1"/>
    <xf numFmtId="2" fontId="0" fillId="0" borderId="0" xfId="0" applyNumberFormat="1" applyBorder="1"/>
    <xf numFmtId="2" fontId="0" fillId="0" borderId="9" xfId="0" applyNumberFormat="1" applyBorder="1"/>
    <xf numFmtId="2" fontId="0" fillId="0" borderId="8" xfId="0" applyNumberFormat="1" applyBorder="1"/>
    <xf numFmtId="17" fontId="0" fillId="0" borderId="10" xfId="0" applyNumberFormat="1" applyFill="1" applyBorder="1"/>
    <xf numFmtId="17" fontId="0" fillId="0" borderId="11" xfId="0" applyNumberFormat="1" applyFill="1" applyBorder="1"/>
    <xf numFmtId="0" fontId="0" fillId="0" borderId="12" xfId="0" applyBorder="1"/>
    <xf numFmtId="2" fontId="0" fillId="0" borderId="12" xfId="0" applyNumberFormat="1" applyBorder="1"/>
    <xf numFmtId="2" fontId="0" fillId="0" borderId="13" xfId="0" applyNumberFormat="1" applyBorder="1"/>
    <xf numFmtId="2" fontId="0" fillId="0" borderId="14" xfId="0" applyNumberFormat="1" applyBorder="1"/>
    <xf numFmtId="17" fontId="0" fillId="0" borderId="10" xfId="0" applyNumberFormat="1" applyBorder="1"/>
    <xf numFmtId="17" fontId="0" fillId="0" borderId="11" xfId="0" applyNumberFormat="1" applyBorder="1"/>
    <xf numFmtId="0" fontId="0" fillId="0" borderId="0" xfId="0" applyFill="1" applyBorder="1" applyAlignment="1">
      <alignment horizontal="center"/>
    </xf>
    <xf numFmtId="17" fontId="0" fillId="0" borderId="0" xfId="0" applyNumberFormat="1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4" xfId="0" applyNumberFormat="1" applyBorder="1"/>
    <xf numFmtId="2" fontId="0" fillId="0" borderId="0" xfId="0" applyNumberFormat="1"/>
    <xf numFmtId="164" fontId="0" fillId="0" borderId="0" xfId="0" applyNumberFormat="1"/>
    <xf numFmtId="17" fontId="0" fillId="2" borderId="0" xfId="0" applyNumberFormat="1" applyFill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0" xfId="0" applyNumberFormat="1" applyBorder="1"/>
    <xf numFmtId="17" fontId="0" fillId="0" borderId="0" xfId="0" applyNumberFormat="1" applyFill="1" applyAlignment="1">
      <alignment horizontal="right"/>
    </xf>
    <xf numFmtId="17" fontId="0" fillId="0" borderId="0" xfId="0" applyNumberFormat="1" applyAlignment="1">
      <alignment horizontal="right"/>
    </xf>
    <xf numFmtId="17" fontId="0" fillId="0" borderId="0" xfId="0" applyNumberFormat="1" applyFill="1" applyAlignment="1">
      <alignment horizontal="center"/>
    </xf>
    <xf numFmtId="17" fontId="0" fillId="0" borderId="0" xfId="0" applyNumberFormat="1" applyFill="1"/>
    <xf numFmtId="2" fontId="0" fillId="0" borderId="0" xfId="0" applyNumberFormat="1" applyFill="1"/>
    <xf numFmtId="17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1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2" fontId="0" fillId="0" borderId="0" xfId="0" applyNumberFormat="1" applyFont="1" applyFill="1" applyBorder="1"/>
    <xf numFmtId="2" fontId="0" fillId="0" borderId="0" xfId="0" applyNumberFormat="1" applyFont="1" applyFill="1"/>
    <xf numFmtId="17" fontId="0" fillId="3" borderId="0" xfId="0" applyNumberFormat="1" applyFill="1"/>
    <xf numFmtId="0" fontId="0" fillId="4" borderId="0" xfId="0" applyFill="1"/>
    <xf numFmtId="0" fontId="0" fillId="5" borderId="0" xfId="0" applyFill="1"/>
    <xf numFmtId="0" fontId="0" fillId="2" borderId="0" xfId="0" applyFill="1"/>
    <xf numFmtId="0" fontId="0" fillId="0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7853000061715"/>
          <c:y val="0.13330365631239655"/>
          <c:w val="0.82599668641696056"/>
          <c:h val="0.64576301892311749"/>
        </c:manualLayout>
      </c:layout>
      <c:lineChart>
        <c:grouping val="standard"/>
        <c:varyColors val="0"/>
        <c:ser>
          <c:idx val="0"/>
          <c:order val="0"/>
          <c:tx>
            <c:strRef>
              <c:f>'[1]Total results'!$AM$1</c:f>
              <c:strCache>
                <c:ptCount val="1"/>
                <c:pt idx="0">
                  <c:v>Soluble Protein</c:v>
                </c:pt>
              </c:strCache>
            </c:strRef>
          </c:tx>
          <c:spPr>
            <a:ln w="12700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poly"/>
            <c:order val="3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'[1]Total results'!$AN$3:$AN$12</c:f>
                <c:numCache>
                  <c:formatCode>General</c:formatCode>
                  <c:ptCount val="10"/>
                  <c:pt idx="0">
                    <c:v>1.6618023453990369</c:v>
                  </c:pt>
                  <c:pt idx="1">
                    <c:v>1.2236924664295941</c:v>
                  </c:pt>
                  <c:pt idx="2">
                    <c:v>0.95206256612805917</c:v>
                  </c:pt>
                  <c:pt idx="3">
                    <c:v>1.4246029406594336</c:v>
                  </c:pt>
                  <c:pt idx="4">
                    <c:v>2.6743132794777456</c:v>
                  </c:pt>
                  <c:pt idx="5">
                    <c:v>2.483584072715987</c:v>
                  </c:pt>
                  <c:pt idx="6">
                    <c:v>0.97622862148589962</c:v>
                  </c:pt>
                  <c:pt idx="7">
                    <c:v>1.3801997832722599</c:v>
                  </c:pt>
                  <c:pt idx="8">
                    <c:v>1.8806603024332629</c:v>
                  </c:pt>
                  <c:pt idx="9">
                    <c:v>1.1437218357940573</c:v>
                  </c:pt>
                </c:numCache>
              </c:numRef>
            </c:plus>
            <c:minus>
              <c:numRef>
                <c:f>'[1]Total results'!$AN$3:$AN$12</c:f>
                <c:numCache>
                  <c:formatCode>General</c:formatCode>
                  <c:ptCount val="10"/>
                  <c:pt idx="0">
                    <c:v>1.6618023453990369</c:v>
                  </c:pt>
                  <c:pt idx="1">
                    <c:v>1.2236924664295941</c:v>
                  </c:pt>
                  <c:pt idx="2">
                    <c:v>0.95206256612805917</c:v>
                  </c:pt>
                  <c:pt idx="3">
                    <c:v>1.4246029406594336</c:v>
                  </c:pt>
                  <c:pt idx="4">
                    <c:v>2.6743132794777456</c:v>
                  </c:pt>
                  <c:pt idx="5">
                    <c:v>2.483584072715987</c:v>
                  </c:pt>
                  <c:pt idx="6">
                    <c:v>0.97622862148589962</c:v>
                  </c:pt>
                  <c:pt idx="7">
                    <c:v>1.3801997832722599</c:v>
                  </c:pt>
                  <c:pt idx="8">
                    <c:v>1.8806603024332629</c:v>
                  </c:pt>
                  <c:pt idx="9">
                    <c:v>1.1437218357940573</c:v>
                  </c:pt>
                </c:numCache>
              </c:numRef>
            </c:minus>
          </c:errBars>
          <c:cat>
            <c:numRef>
              <c:f>'[1]Total results'!$AL$3:$AL$12</c:f>
              <c:numCache>
                <c:formatCode>General</c:formatCode>
                <c:ptCount val="10"/>
                <c:pt idx="0">
                  <c:v>40513</c:v>
                </c:pt>
                <c:pt idx="1">
                  <c:v>40544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40725</c:v>
                </c:pt>
                <c:pt idx="6">
                  <c:v>40787</c:v>
                </c:pt>
                <c:pt idx="7">
                  <c:v>40817</c:v>
                </c:pt>
                <c:pt idx="8">
                  <c:v>40848</c:v>
                </c:pt>
                <c:pt idx="9">
                  <c:v>40878</c:v>
                </c:pt>
              </c:numCache>
            </c:numRef>
          </c:cat>
          <c:val>
            <c:numRef>
              <c:f>'[1]Total results'!$AM$3:$AM$12</c:f>
              <c:numCache>
                <c:formatCode>General</c:formatCode>
                <c:ptCount val="10"/>
                <c:pt idx="0">
                  <c:v>23.677088674052008</c:v>
                </c:pt>
                <c:pt idx="1">
                  <c:v>23.652653152969513</c:v>
                </c:pt>
                <c:pt idx="2">
                  <c:v>13.185826524499081</c:v>
                </c:pt>
                <c:pt idx="3">
                  <c:v>9.5363420108169326</c:v>
                </c:pt>
                <c:pt idx="4">
                  <c:v>20.131325036151527</c:v>
                </c:pt>
                <c:pt idx="5">
                  <c:v>15.129565922342953</c:v>
                </c:pt>
                <c:pt idx="6">
                  <c:v>12.006952308090121</c:v>
                </c:pt>
                <c:pt idx="7">
                  <c:v>14.863823722352114</c:v>
                </c:pt>
                <c:pt idx="8">
                  <c:v>15.394497325083341</c:v>
                </c:pt>
                <c:pt idx="9">
                  <c:v>14.431549897012776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 results'!$AO$1</c:f>
              <c:strCache>
                <c:ptCount val="1"/>
                <c:pt idx="0">
                  <c:v>Carbohydrate</c:v>
                </c:pt>
              </c:strCache>
            </c:strRef>
          </c:tx>
          <c:spPr>
            <a:ln w="12700">
              <a:noFill/>
              <a:prstDash val="solid"/>
            </a:ln>
          </c:spPr>
          <c:marker>
            <c:symbol val="diamond"/>
            <c:size val="7"/>
            <c:spPr>
              <a:solidFill>
                <a:schemeClr val="bg1">
                  <a:lumMod val="75000"/>
                </a:schemeClr>
              </a:solidFill>
              <a:ln>
                <a:solidFill>
                  <a:prstClr val="black"/>
                </a:solidFill>
              </a:ln>
            </c:spPr>
          </c:marker>
          <c:trendline>
            <c:trendlineType val="poly"/>
            <c:order val="3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'[1]Total results'!$AP$2:$AP$7</c:f>
                <c:numCache>
                  <c:formatCode>General</c:formatCode>
                  <c:ptCount val="6"/>
                  <c:pt idx="1">
                    <c:v>0.2203269128268186</c:v>
                  </c:pt>
                  <c:pt idx="2">
                    <c:v>0.16434276055664873</c:v>
                  </c:pt>
                  <c:pt idx="3">
                    <c:v>0.13030869269215831</c:v>
                  </c:pt>
                  <c:pt idx="4">
                    <c:v>6.4445714297082513E-2</c:v>
                  </c:pt>
                  <c:pt idx="5">
                    <c:v>0.18213018940783515</c:v>
                  </c:pt>
                </c:numCache>
              </c:numRef>
            </c:plus>
            <c:minus>
              <c:numRef>
                <c:f>'[1]Total results'!$AP$2:$AP$7</c:f>
                <c:numCache>
                  <c:formatCode>General</c:formatCode>
                  <c:ptCount val="6"/>
                  <c:pt idx="1">
                    <c:v>0.2203269128268186</c:v>
                  </c:pt>
                  <c:pt idx="2">
                    <c:v>0.16434276055664873</c:v>
                  </c:pt>
                  <c:pt idx="3">
                    <c:v>0.13030869269215831</c:v>
                  </c:pt>
                  <c:pt idx="4">
                    <c:v>6.4445714297082513E-2</c:v>
                  </c:pt>
                  <c:pt idx="5">
                    <c:v>0.18213018940783515</c:v>
                  </c:pt>
                </c:numCache>
              </c:numRef>
            </c:minus>
          </c:errBars>
          <c:cat>
            <c:numRef>
              <c:f>'[1]Total results'!$AL$3:$AL$12</c:f>
              <c:numCache>
                <c:formatCode>General</c:formatCode>
                <c:ptCount val="10"/>
                <c:pt idx="0">
                  <c:v>40513</c:v>
                </c:pt>
                <c:pt idx="1">
                  <c:v>40544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40725</c:v>
                </c:pt>
                <c:pt idx="6">
                  <c:v>40787</c:v>
                </c:pt>
                <c:pt idx="7">
                  <c:v>40817</c:v>
                </c:pt>
                <c:pt idx="8">
                  <c:v>40848</c:v>
                </c:pt>
                <c:pt idx="9">
                  <c:v>40878</c:v>
                </c:pt>
              </c:numCache>
            </c:numRef>
          </c:cat>
          <c:val>
            <c:numRef>
              <c:f>'[1]Total results'!$AO$3:$AO$12</c:f>
              <c:numCache>
                <c:formatCode>General</c:formatCode>
                <c:ptCount val="10"/>
                <c:pt idx="0">
                  <c:v>2.3297125337777516</c:v>
                </c:pt>
                <c:pt idx="1">
                  <c:v>2.4254804798389968</c:v>
                </c:pt>
                <c:pt idx="2">
                  <c:v>1.5156478899703358</c:v>
                </c:pt>
                <c:pt idx="3">
                  <c:v>0.94901724581969094</c:v>
                </c:pt>
                <c:pt idx="4">
                  <c:v>0.75552756908901519</c:v>
                </c:pt>
                <c:pt idx="5">
                  <c:v>0.97156481924952709</c:v>
                </c:pt>
                <c:pt idx="6">
                  <c:v>1.1646050581647276</c:v>
                </c:pt>
                <c:pt idx="7">
                  <c:v>1.0070465122703456</c:v>
                </c:pt>
                <c:pt idx="8">
                  <c:v>1.2221496424034741</c:v>
                </c:pt>
                <c:pt idx="9">
                  <c:v>1.5127435322883338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'[1]Total results'!$AQ$1</c:f>
              <c:strCache>
                <c:ptCount val="1"/>
                <c:pt idx="0">
                  <c:v>Lipid</c:v>
                </c:pt>
              </c:strCache>
            </c:strRef>
          </c:tx>
          <c:spPr>
            <a:ln w="12700">
              <a:noFill/>
              <a:prstDash val="solid"/>
            </a:ln>
          </c:spPr>
          <c:marker>
            <c:symbol val="triangle"/>
            <c:size val="7"/>
            <c:spPr>
              <a:noFill/>
              <a:ln>
                <a:solidFill>
                  <a:sysClr val="windowText" lastClr="000000"/>
                </a:solidFill>
              </a:ln>
            </c:spPr>
          </c:marker>
          <c:trendline>
            <c:trendlineType val="poly"/>
            <c:order val="3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'[1]Total results'!$AR$3:$AR$12</c:f>
                <c:numCache>
                  <c:formatCode>General</c:formatCode>
                  <c:ptCount val="10"/>
                  <c:pt idx="0">
                    <c:v>0.3720259391375213</c:v>
                  </c:pt>
                  <c:pt idx="1">
                    <c:v>0.59202214767239592</c:v>
                  </c:pt>
                  <c:pt idx="2">
                    <c:v>0.43963962303079651</c:v>
                  </c:pt>
                  <c:pt idx="3">
                    <c:v>0.75281759708099816</c:v>
                  </c:pt>
                  <c:pt idx="4">
                    <c:v>0.84813390206726091</c:v>
                  </c:pt>
                  <c:pt idx="5">
                    <c:v>0.8209748265036777</c:v>
                  </c:pt>
                  <c:pt idx="6">
                    <c:v>0.91736470417684757</c:v>
                  </c:pt>
                  <c:pt idx="7">
                    <c:v>0.99528151173404467</c:v>
                  </c:pt>
                  <c:pt idx="8">
                    <c:v>0.46990082143837086</c:v>
                  </c:pt>
                  <c:pt idx="9">
                    <c:v>0.60320415282668427</c:v>
                  </c:pt>
                </c:numCache>
              </c:numRef>
            </c:plus>
            <c:minus>
              <c:numRef>
                <c:f>'[1]Total results'!$AR$3:$AR$12</c:f>
                <c:numCache>
                  <c:formatCode>General</c:formatCode>
                  <c:ptCount val="10"/>
                  <c:pt idx="0">
                    <c:v>0.3720259391375213</c:v>
                  </c:pt>
                  <c:pt idx="1">
                    <c:v>0.59202214767239592</c:v>
                  </c:pt>
                  <c:pt idx="2">
                    <c:v>0.43963962303079651</c:v>
                  </c:pt>
                  <c:pt idx="3">
                    <c:v>0.75281759708099816</c:v>
                  </c:pt>
                  <c:pt idx="4">
                    <c:v>0.84813390206726091</c:v>
                  </c:pt>
                  <c:pt idx="5">
                    <c:v>0.8209748265036777</c:v>
                  </c:pt>
                  <c:pt idx="6">
                    <c:v>0.91736470417684757</c:v>
                  </c:pt>
                  <c:pt idx="7">
                    <c:v>0.99528151173404467</c:v>
                  </c:pt>
                  <c:pt idx="8">
                    <c:v>0.46990082143837086</c:v>
                  </c:pt>
                  <c:pt idx="9">
                    <c:v>0.60320415282668427</c:v>
                  </c:pt>
                </c:numCache>
              </c:numRef>
            </c:minus>
          </c:errBars>
          <c:cat>
            <c:numRef>
              <c:f>'[1]Total results'!$AL$3:$AL$12</c:f>
              <c:numCache>
                <c:formatCode>General</c:formatCode>
                <c:ptCount val="10"/>
                <c:pt idx="0">
                  <c:v>40513</c:v>
                </c:pt>
                <c:pt idx="1">
                  <c:v>40544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40725</c:v>
                </c:pt>
                <c:pt idx="6">
                  <c:v>40787</c:v>
                </c:pt>
                <c:pt idx="7">
                  <c:v>40817</c:v>
                </c:pt>
                <c:pt idx="8">
                  <c:v>40848</c:v>
                </c:pt>
                <c:pt idx="9">
                  <c:v>40878</c:v>
                </c:pt>
              </c:numCache>
            </c:numRef>
          </c:cat>
          <c:val>
            <c:numRef>
              <c:f>'[1]Total results'!$AQ$3:$AQ$12</c:f>
              <c:numCache>
                <c:formatCode>General</c:formatCode>
                <c:ptCount val="10"/>
                <c:pt idx="0">
                  <c:v>3.8715863970004381</c:v>
                </c:pt>
                <c:pt idx="1">
                  <c:v>3.0285375430420989</c:v>
                </c:pt>
                <c:pt idx="2">
                  <c:v>4.9844980139220931</c:v>
                </c:pt>
                <c:pt idx="3">
                  <c:v>8.2667176397599995</c:v>
                </c:pt>
                <c:pt idx="4">
                  <c:v>7.5967429986843538</c:v>
                </c:pt>
                <c:pt idx="5">
                  <c:v>8.0768470180226242</c:v>
                </c:pt>
                <c:pt idx="6">
                  <c:v>12.999832974505342</c:v>
                </c:pt>
                <c:pt idx="7">
                  <c:v>7.0077821541533014</c:v>
                </c:pt>
                <c:pt idx="8">
                  <c:v>4.5997566871680453</c:v>
                </c:pt>
                <c:pt idx="9">
                  <c:v>3.8518631909017658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07904"/>
        <c:axId val="141721984"/>
      </c:lineChart>
      <c:catAx>
        <c:axId val="14170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141721984"/>
        <c:crosses val="autoZero"/>
        <c:auto val="1"/>
        <c:lblAlgn val="ctr"/>
        <c:lblOffset val="100"/>
        <c:noMultiLvlLbl val="1"/>
      </c:catAx>
      <c:valAx>
        <c:axId val="141721984"/>
        <c:scaling>
          <c:orientation val="minMax"/>
          <c:max val="3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141707904"/>
        <c:crosses val="autoZero"/>
        <c:crossBetween val="between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68066374892050485"/>
          <c:y val="8.270498197217932E-2"/>
          <c:w val="0.22428676942156611"/>
          <c:h val="0.25115157480314959"/>
        </c:manualLayout>
      </c:layout>
      <c:overlay val="0"/>
      <c:spPr>
        <a:noFill/>
        <a:ln>
          <a:solidFill>
            <a:schemeClr val="bg1"/>
          </a:solidFill>
        </a:ln>
      </c:spPr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 baseline="0">
          <a:solidFill>
            <a:schemeClr val="bg1"/>
          </a:solidFill>
        </a:defRPr>
      </a:pPr>
      <a:endParaRPr lang="en-US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73119988441814"/>
          <c:y val="3.0856097194829662E-2"/>
          <c:w val="0.86546594437965552"/>
          <c:h val="0.9282647182147127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tx1"/>
              </a:solidFill>
              <a:prstDash val="dash"/>
            </a:ln>
          </c:spPr>
          <c:marker>
            <c:symbol val="diamond"/>
            <c:size val="7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'[1]Total results'!$AP$3:$AP$12</c:f>
                <c:numCache>
                  <c:formatCode>General</c:formatCode>
                  <c:ptCount val="10"/>
                  <c:pt idx="0">
                    <c:v>0.2203269128268186</c:v>
                  </c:pt>
                  <c:pt idx="1">
                    <c:v>0.16434276055664873</c:v>
                  </c:pt>
                  <c:pt idx="2">
                    <c:v>0.13030869269215831</c:v>
                  </c:pt>
                  <c:pt idx="3">
                    <c:v>6.4445714297082513E-2</c:v>
                  </c:pt>
                  <c:pt idx="4">
                    <c:v>0.18213018940783515</c:v>
                  </c:pt>
                  <c:pt idx="5">
                    <c:v>9.646305485732988E-2</c:v>
                  </c:pt>
                  <c:pt idx="6">
                    <c:v>9.6279508940810138E-2</c:v>
                  </c:pt>
                  <c:pt idx="7">
                    <c:v>0.25583873840284671</c:v>
                  </c:pt>
                  <c:pt idx="8">
                    <c:v>7.6182215879301643E-2</c:v>
                  </c:pt>
                  <c:pt idx="9">
                    <c:v>0.19485284343334569</c:v>
                  </c:pt>
                </c:numCache>
              </c:numRef>
            </c:plus>
            <c:minus>
              <c:numRef>
                <c:f>'[1]Total results'!$AP$3:$AP$12</c:f>
                <c:numCache>
                  <c:formatCode>General</c:formatCode>
                  <c:ptCount val="10"/>
                  <c:pt idx="0">
                    <c:v>0.2203269128268186</c:v>
                  </c:pt>
                  <c:pt idx="1">
                    <c:v>0.16434276055664873</c:v>
                  </c:pt>
                  <c:pt idx="2">
                    <c:v>0.13030869269215831</c:v>
                  </c:pt>
                  <c:pt idx="3">
                    <c:v>6.4445714297082513E-2</c:v>
                  </c:pt>
                  <c:pt idx="4">
                    <c:v>0.18213018940783515</c:v>
                  </c:pt>
                  <c:pt idx="5">
                    <c:v>9.646305485732988E-2</c:v>
                  </c:pt>
                  <c:pt idx="6">
                    <c:v>9.6279508940810138E-2</c:v>
                  </c:pt>
                  <c:pt idx="7">
                    <c:v>0.25583873840284671</c:v>
                  </c:pt>
                  <c:pt idx="8">
                    <c:v>7.6182215879301643E-2</c:v>
                  </c:pt>
                  <c:pt idx="9">
                    <c:v>0.19485284343334569</c:v>
                  </c:pt>
                </c:numCache>
              </c:numRef>
            </c:minus>
          </c:errBars>
          <c:cat>
            <c:numRef>
              <c:f>'[1]Total results'!$AL$3:$AL$12</c:f>
              <c:numCache>
                <c:formatCode>General</c:formatCode>
                <c:ptCount val="10"/>
                <c:pt idx="0">
                  <c:v>40513</c:v>
                </c:pt>
                <c:pt idx="1">
                  <c:v>40544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40725</c:v>
                </c:pt>
                <c:pt idx="6">
                  <c:v>40787</c:v>
                </c:pt>
                <c:pt idx="7">
                  <c:v>40817</c:v>
                </c:pt>
                <c:pt idx="8">
                  <c:v>40848</c:v>
                </c:pt>
                <c:pt idx="9">
                  <c:v>40878</c:v>
                </c:pt>
              </c:numCache>
            </c:numRef>
          </c:cat>
          <c:val>
            <c:numRef>
              <c:f>'[1]Total results'!$AO$3:$AO$12</c:f>
              <c:numCache>
                <c:formatCode>General</c:formatCode>
                <c:ptCount val="10"/>
                <c:pt idx="0">
                  <c:v>2.3297125337777516</c:v>
                </c:pt>
                <c:pt idx="1">
                  <c:v>2.4254804798389968</c:v>
                </c:pt>
                <c:pt idx="2">
                  <c:v>1.5156478899703358</c:v>
                </c:pt>
                <c:pt idx="3">
                  <c:v>0.94901724581969094</c:v>
                </c:pt>
                <c:pt idx="4">
                  <c:v>0.75552756908901519</c:v>
                </c:pt>
                <c:pt idx="5">
                  <c:v>0.97156481924952709</c:v>
                </c:pt>
                <c:pt idx="6">
                  <c:v>1.1646050581647276</c:v>
                </c:pt>
                <c:pt idx="7">
                  <c:v>1.0070465122703456</c:v>
                </c:pt>
                <c:pt idx="8">
                  <c:v>1.2221496424034741</c:v>
                </c:pt>
                <c:pt idx="9">
                  <c:v>1.5127435322883338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51808"/>
        <c:axId val="141753344"/>
      </c:lineChart>
      <c:catAx>
        <c:axId val="14175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crossAx val="141753344"/>
        <c:crosses val="autoZero"/>
        <c:auto val="1"/>
        <c:lblAlgn val="ctr"/>
        <c:lblOffset val="100"/>
        <c:noMultiLvlLbl val="1"/>
      </c:catAx>
      <c:valAx>
        <c:axId val="141753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41751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59442799007923"/>
          <c:y val="5.1400554097404488E-2"/>
          <c:w val="0.86116868439706096"/>
          <c:h val="0.88666785305648721"/>
        </c:manualLayout>
      </c:layout>
      <c:lineChart>
        <c:grouping val="standard"/>
        <c:varyColors val="0"/>
        <c:ser>
          <c:idx val="0"/>
          <c:order val="0"/>
          <c:tx>
            <c:v>Soluble protein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'[1]Total results'!$AN$3:$AN$12</c:f>
                <c:numCache>
                  <c:formatCode>General</c:formatCode>
                  <c:ptCount val="10"/>
                  <c:pt idx="0">
                    <c:v>1.6618023453990369</c:v>
                  </c:pt>
                  <c:pt idx="1">
                    <c:v>1.2236924664295941</c:v>
                  </c:pt>
                  <c:pt idx="2">
                    <c:v>0.95206256612805917</c:v>
                  </c:pt>
                  <c:pt idx="3">
                    <c:v>1.4246029406594336</c:v>
                  </c:pt>
                  <c:pt idx="4">
                    <c:v>2.6743132794777456</c:v>
                  </c:pt>
                  <c:pt idx="5">
                    <c:v>2.483584072715987</c:v>
                  </c:pt>
                  <c:pt idx="6">
                    <c:v>0.97622862148589962</c:v>
                  </c:pt>
                  <c:pt idx="7">
                    <c:v>1.3801997832722599</c:v>
                  </c:pt>
                  <c:pt idx="8">
                    <c:v>1.8806603024332629</c:v>
                  </c:pt>
                  <c:pt idx="9">
                    <c:v>1.1437218357940573</c:v>
                  </c:pt>
                </c:numCache>
              </c:numRef>
            </c:plus>
            <c:minus>
              <c:numRef>
                <c:f>'[1]Total results'!$AN$3:$AN$12</c:f>
                <c:numCache>
                  <c:formatCode>General</c:formatCode>
                  <c:ptCount val="10"/>
                  <c:pt idx="0">
                    <c:v>1.6618023453990369</c:v>
                  </c:pt>
                  <c:pt idx="1">
                    <c:v>1.2236924664295941</c:v>
                  </c:pt>
                  <c:pt idx="2">
                    <c:v>0.95206256612805917</c:v>
                  </c:pt>
                  <c:pt idx="3">
                    <c:v>1.4246029406594336</c:v>
                  </c:pt>
                  <c:pt idx="4">
                    <c:v>2.6743132794777456</c:v>
                  </c:pt>
                  <c:pt idx="5">
                    <c:v>2.483584072715987</c:v>
                  </c:pt>
                  <c:pt idx="6">
                    <c:v>0.97622862148589962</c:v>
                  </c:pt>
                  <c:pt idx="7">
                    <c:v>1.3801997832722599</c:v>
                  </c:pt>
                  <c:pt idx="8">
                    <c:v>1.8806603024332629</c:v>
                  </c:pt>
                  <c:pt idx="9">
                    <c:v>1.1437218357940573</c:v>
                  </c:pt>
                </c:numCache>
              </c:numRef>
            </c:minus>
          </c:errBars>
          <c:cat>
            <c:numRef>
              <c:f>'[1]Total results'!$AL$3:$AL$12</c:f>
              <c:numCache>
                <c:formatCode>General</c:formatCode>
                <c:ptCount val="10"/>
                <c:pt idx="0">
                  <c:v>40513</c:v>
                </c:pt>
                <c:pt idx="1">
                  <c:v>40544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40725</c:v>
                </c:pt>
                <c:pt idx="6">
                  <c:v>40787</c:v>
                </c:pt>
                <c:pt idx="7">
                  <c:v>40817</c:v>
                </c:pt>
                <c:pt idx="8">
                  <c:v>40848</c:v>
                </c:pt>
                <c:pt idx="9">
                  <c:v>40878</c:v>
                </c:pt>
              </c:numCache>
            </c:numRef>
          </c:cat>
          <c:val>
            <c:numRef>
              <c:f>'[1]Total results'!$AM$3:$AM$12</c:f>
              <c:numCache>
                <c:formatCode>General</c:formatCode>
                <c:ptCount val="10"/>
                <c:pt idx="0">
                  <c:v>23.677088674052008</c:v>
                </c:pt>
                <c:pt idx="1">
                  <c:v>23.652653152969513</c:v>
                </c:pt>
                <c:pt idx="2">
                  <c:v>13.185826524499081</c:v>
                </c:pt>
                <c:pt idx="3">
                  <c:v>9.5363420108169326</c:v>
                </c:pt>
                <c:pt idx="4">
                  <c:v>20.131325036151527</c:v>
                </c:pt>
                <c:pt idx="5">
                  <c:v>15.129565922342953</c:v>
                </c:pt>
                <c:pt idx="6">
                  <c:v>12.006952308090121</c:v>
                </c:pt>
                <c:pt idx="7">
                  <c:v>14.863823722352114</c:v>
                </c:pt>
                <c:pt idx="8">
                  <c:v>15.394497325083341</c:v>
                </c:pt>
                <c:pt idx="9">
                  <c:v>14.431549897012776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41888"/>
        <c:axId val="143147776"/>
      </c:lineChart>
      <c:catAx>
        <c:axId val="14314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crossAx val="143147776"/>
        <c:crosses val="autoZero"/>
        <c:auto val="1"/>
        <c:lblAlgn val="ctr"/>
        <c:lblOffset val="100"/>
        <c:noMultiLvlLbl val="1"/>
      </c:catAx>
      <c:valAx>
        <c:axId val="143147776"/>
        <c:scaling>
          <c:orientation val="minMax"/>
          <c:max val="35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43141888"/>
        <c:crosses val="autoZero"/>
        <c:crossBetween val="between"/>
      </c:valAx>
    </c:plotArea>
    <c:plotVisOnly val="0"/>
    <c:dispBlanksAs val="span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07201171676745"/>
          <c:y val="5.1400554097404488E-2"/>
          <c:w val="0.85673305477958217"/>
          <c:h val="0.7474737532808398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tx1"/>
              </a:solidFill>
              <a:prstDash val="dash"/>
            </a:ln>
          </c:spPr>
          <c:marker>
            <c:symbol val="triang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'[1]Total results'!$AR$3:$AR$12</c:f>
                <c:numCache>
                  <c:formatCode>General</c:formatCode>
                  <c:ptCount val="10"/>
                  <c:pt idx="0">
                    <c:v>0.3720259391375213</c:v>
                  </c:pt>
                  <c:pt idx="1">
                    <c:v>0.59202214767239592</c:v>
                  </c:pt>
                  <c:pt idx="2">
                    <c:v>0.43963962303079651</c:v>
                  </c:pt>
                  <c:pt idx="3">
                    <c:v>0.75281759708099816</c:v>
                  </c:pt>
                  <c:pt idx="4">
                    <c:v>0.84813390206726091</c:v>
                  </c:pt>
                  <c:pt idx="5">
                    <c:v>0.8209748265036777</c:v>
                  </c:pt>
                  <c:pt idx="6">
                    <c:v>0.91736470417684757</c:v>
                  </c:pt>
                  <c:pt idx="7">
                    <c:v>0.99528151173404467</c:v>
                  </c:pt>
                  <c:pt idx="8">
                    <c:v>0.46990082143837086</c:v>
                  </c:pt>
                  <c:pt idx="9">
                    <c:v>0.60320415282668427</c:v>
                  </c:pt>
                </c:numCache>
              </c:numRef>
            </c:plus>
            <c:minus>
              <c:numRef>
                <c:f>'[1]Total results'!$AR$3:$AR$12</c:f>
                <c:numCache>
                  <c:formatCode>General</c:formatCode>
                  <c:ptCount val="10"/>
                  <c:pt idx="0">
                    <c:v>0.3720259391375213</c:v>
                  </c:pt>
                  <c:pt idx="1">
                    <c:v>0.59202214767239592</c:v>
                  </c:pt>
                  <c:pt idx="2">
                    <c:v>0.43963962303079651</c:v>
                  </c:pt>
                  <c:pt idx="3">
                    <c:v>0.75281759708099816</c:v>
                  </c:pt>
                  <c:pt idx="4">
                    <c:v>0.84813390206726091</c:v>
                  </c:pt>
                  <c:pt idx="5">
                    <c:v>0.8209748265036777</c:v>
                  </c:pt>
                  <c:pt idx="6">
                    <c:v>0.91736470417684757</c:v>
                  </c:pt>
                  <c:pt idx="7">
                    <c:v>0.99528151173404467</c:v>
                  </c:pt>
                  <c:pt idx="8">
                    <c:v>0.46990082143837086</c:v>
                  </c:pt>
                  <c:pt idx="9">
                    <c:v>0.60320415282668427</c:v>
                  </c:pt>
                </c:numCache>
              </c:numRef>
            </c:minus>
          </c:errBars>
          <c:cat>
            <c:numRef>
              <c:f>'[1]Total results'!$AL$3:$AL$12</c:f>
              <c:numCache>
                <c:formatCode>General</c:formatCode>
                <c:ptCount val="10"/>
                <c:pt idx="0">
                  <c:v>40513</c:v>
                </c:pt>
                <c:pt idx="1">
                  <c:v>40544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40725</c:v>
                </c:pt>
                <c:pt idx="6">
                  <c:v>40787</c:v>
                </c:pt>
                <c:pt idx="7">
                  <c:v>40817</c:v>
                </c:pt>
                <c:pt idx="8">
                  <c:v>40848</c:v>
                </c:pt>
                <c:pt idx="9">
                  <c:v>40878</c:v>
                </c:pt>
              </c:numCache>
            </c:numRef>
          </c:cat>
          <c:val>
            <c:numRef>
              <c:f>'[1]Total results'!$AQ$3:$AQ$12</c:f>
              <c:numCache>
                <c:formatCode>General</c:formatCode>
                <c:ptCount val="10"/>
                <c:pt idx="0">
                  <c:v>3.8715863970004381</c:v>
                </c:pt>
                <c:pt idx="1">
                  <c:v>3.0285375430420989</c:v>
                </c:pt>
                <c:pt idx="2">
                  <c:v>4.9844980139220931</c:v>
                </c:pt>
                <c:pt idx="3">
                  <c:v>8.2667176397599995</c:v>
                </c:pt>
                <c:pt idx="4">
                  <c:v>7.5967429986843538</c:v>
                </c:pt>
                <c:pt idx="5">
                  <c:v>8.0768470180226242</c:v>
                </c:pt>
                <c:pt idx="6">
                  <c:v>12.999832974505342</c:v>
                </c:pt>
                <c:pt idx="7">
                  <c:v>7.0077821541533014</c:v>
                </c:pt>
                <c:pt idx="8">
                  <c:v>4.5997566871680453</c:v>
                </c:pt>
                <c:pt idx="9">
                  <c:v>3.8518631909017658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074048"/>
        <c:axId val="143075584"/>
      </c:lineChart>
      <c:catAx>
        <c:axId val="14307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43075584"/>
        <c:crosses val="autoZero"/>
        <c:auto val="1"/>
        <c:lblAlgn val="ctr"/>
        <c:lblOffset val="100"/>
        <c:noMultiLvlLbl val="1"/>
      </c:catAx>
      <c:valAx>
        <c:axId val="143075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43074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600076</xdr:colOff>
      <xdr:row>15</xdr:row>
      <xdr:rowOff>133349</xdr:rowOff>
    </xdr:from>
    <xdr:to>
      <xdr:col>45</xdr:col>
      <xdr:colOff>161925</xdr:colOff>
      <xdr:row>34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46</xdr:col>
      <xdr:colOff>9524</xdr:colOff>
      <xdr:row>0</xdr:row>
      <xdr:rowOff>185737</xdr:rowOff>
    </xdr:from>
    <xdr:to>
      <xdr:col>55</xdr:col>
      <xdr:colOff>428625</xdr:colOff>
      <xdr:row>17</xdr:row>
      <xdr:rowOff>38101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46</xdr:col>
      <xdr:colOff>47624</xdr:colOff>
      <xdr:row>17</xdr:row>
      <xdr:rowOff>152399</xdr:rowOff>
    </xdr:from>
    <xdr:to>
      <xdr:col>55</xdr:col>
      <xdr:colOff>428625</xdr:colOff>
      <xdr:row>36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46</xdr:col>
      <xdr:colOff>57149</xdr:colOff>
      <xdr:row>36</xdr:row>
      <xdr:rowOff>76200</xdr:rowOff>
    </xdr:from>
    <xdr:to>
      <xdr:col>55</xdr:col>
      <xdr:colOff>428625</xdr:colOff>
      <xdr:row>55</xdr:row>
      <xdr:rowOff>171450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0.45743</cdr:x>
      <cdr:y>0.90779</cdr:y>
    </cdr:from>
    <cdr:to>
      <cdr:x>0.58361</cdr:x>
      <cdr:y>0.98681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05498" y="3277091"/>
          <a:ext cx="718726" cy="2852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NZ" sz="12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Month</a:t>
          </a:r>
        </a:p>
      </cdr:txBody>
    </cdr:sp>
  </cdr:relSizeAnchor>
  <cdr:relSizeAnchor xmlns:cdr="http://schemas.openxmlformats.org/drawingml/2006/chartDrawing">
    <cdr:from>
      <cdr:x>0.02755</cdr:x>
      <cdr:y>0.05619</cdr:y>
    </cdr:from>
    <cdr:to>
      <cdr:x>0.07596</cdr:x>
      <cdr:y>0.81913</cdr:y>
    </cdr:to>
    <cdr:sp macro="" textlink="">
      <cdr:nvSpPr>
        <cdr:cNvPr id="3" name="TextBox 1"/>
        <cdr:cNvSpPr txBox="1"/>
      </cdr:nvSpPr>
      <cdr:spPr>
        <a:xfrm xmlns:a="http://schemas.openxmlformats.org/drawingml/2006/main" rot="16200000">
          <a:off x="-1082291" y="1442080"/>
          <a:ext cx="2754195" cy="2757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2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Weight</a:t>
          </a:r>
          <a:r>
            <a:rPr lang="en-NZ" sz="12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of biochemical component (mg)</a:t>
          </a:r>
          <a:endParaRPr lang="en-NZ" sz="12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0.00561</cdr:x>
      <cdr:y>3.23534E-7</cdr:y>
    </cdr:from>
    <cdr:to>
      <cdr:x>0.06592</cdr:x>
      <cdr:y>0.87673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143719" y="1176851"/>
          <a:ext cx="2709862" cy="356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2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Weight</a:t>
          </a:r>
          <a:r>
            <a:rPr lang="en-NZ" sz="12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of biochemical component (mg)</a:t>
          </a:r>
          <a:endParaRPr lang="en-NZ" sz="12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0.12258</cdr:x>
      <cdr:y>0.08475</cdr:y>
    </cdr:from>
    <cdr:to>
      <cdr:x>0.17419</cdr:x>
      <cdr:y>0.18952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23901" y="261938"/>
          <a:ext cx="3048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NZ" sz="1100">
              <a:latin typeface="Times New Roman" pitchFamily="18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0.19086</cdr:x>
      <cdr:y>0.06266</cdr:y>
    </cdr:from>
    <cdr:to>
      <cdr:x>0.24247</cdr:x>
      <cdr:y>0.16744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127125" y="193675"/>
          <a:ext cx="3048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100">
              <a:latin typeface="Times New Roman" pitchFamily="18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0.32473</cdr:x>
      <cdr:y>0.33693</cdr:y>
    </cdr:from>
    <cdr:to>
      <cdr:x>0.37634</cdr:x>
      <cdr:y>0.4417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17700" y="1041400"/>
          <a:ext cx="3048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100">
              <a:latin typeface="Times New Roman" pitchFamily="18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0.92473</cdr:x>
      <cdr:y>0.33385</cdr:y>
    </cdr:from>
    <cdr:to>
      <cdr:x>0.97634</cdr:x>
      <cdr:y>0.43862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461000" y="1031875"/>
          <a:ext cx="3048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100">
              <a:latin typeface="Times New Roman" pitchFamily="18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0.38763</cdr:x>
      <cdr:y>0.5434</cdr:y>
    </cdr:from>
    <cdr:to>
      <cdr:x>0.43924</cdr:x>
      <cdr:y>0.64817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289166" y="1679586"/>
          <a:ext cx="304783" cy="3238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100">
              <a:latin typeface="Times New Roman" pitchFamily="18" charset="0"/>
              <a:cs typeface="Times New Roman" pitchFamily="18" charset="0"/>
            </a:rPr>
            <a:t>C</a:t>
          </a:r>
        </a:p>
      </cdr:txBody>
    </cdr:sp>
  </cdr:relSizeAnchor>
  <cdr:relSizeAnchor xmlns:cdr="http://schemas.openxmlformats.org/drawingml/2006/chartDrawing">
    <cdr:from>
      <cdr:x>0.45699</cdr:x>
      <cdr:y>0.58654</cdr:y>
    </cdr:from>
    <cdr:to>
      <cdr:x>0.5086</cdr:x>
      <cdr:y>0.69132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698738" y="1812915"/>
          <a:ext cx="304783" cy="3238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100">
              <a:latin typeface="Times New Roman" pitchFamily="18" charset="0"/>
              <a:cs typeface="Times New Roman" pitchFamily="18" charset="0"/>
            </a:rPr>
            <a:t>D</a:t>
          </a:r>
        </a:p>
      </cdr:txBody>
    </cdr:sp>
  </cdr:relSizeAnchor>
  <cdr:relSizeAnchor xmlns:cdr="http://schemas.openxmlformats.org/drawingml/2006/chartDrawing">
    <cdr:from>
      <cdr:x>0.58764</cdr:x>
      <cdr:y>0.54339</cdr:y>
    </cdr:from>
    <cdr:to>
      <cdr:x>0.63925</cdr:x>
      <cdr:y>0.64818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470284" y="1679560"/>
          <a:ext cx="304783" cy="3238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100">
              <a:latin typeface="Times New Roman" pitchFamily="18" charset="0"/>
              <a:cs typeface="Times New Roman" pitchFamily="18" charset="0"/>
            </a:rPr>
            <a:t>C</a:t>
          </a:r>
        </a:p>
      </cdr:txBody>
    </cdr:sp>
  </cdr:relSizeAnchor>
  <cdr:relSizeAnchor xmlns:cdr="http://schemas.openxmlformats.org/drawingml/2006/chartDrawing">
    <cdr:from>
      <cdr:x>0.72312</cdr:x>
      <cdr:y>0.48176</cdr:y>
    </cdr:from>
    <cdr:to>
      <cdr:x>0.77473</cdr:x>
      <cdr:y>0.58655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270378" y="1489070"/>
          <a:ext cx="304783" cy="3238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100">
              <a:latin typeface="Times New Roman" pitchFamily="18" charset="0"/>
              <a:cs typeface="Times New Roman" pitchFamily="18" charset="0"/>
            </a:rPr>
            <a:t>C</a:t>
          </a:r>
        </a:p>
      </cdr:txBody>
    </cdr:sp>
  </cdr:relSizeAnchor>
  <cdr:relSizeAnchor xmlns:cdr="http://schemas.openxmlformats.org/drawingml/2006/chartDrawing">
    <cdr:from>
      <cdr:x>0.78925</cdr:x>
      <cdr:y>0.48176</cdr:y>
    </cdr:from>
    <cdr:to>
      <cdr:x>0.84086</cdr:x>
      <cdr:y>0.58654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660909" y="1489060"/>
          <a:ext cx="304783" cy="323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100">
              <a:latin typeface="Times New Roman" pitchFamily="18" charset="0"/>
              <a:cs typeface="Times New Roman" pitchFamily="18" charset="0"/>
            </a:rPr>
            <a:t>C</a:t>
          </a:r>
        </a:p>
      </cdr:txBody>
    </cdr:sp>
  </cdr:relSizeAnchor>
  <cdr:relSizeAnchor xmlns:cdr="http://schemas.openxmlformats.org/drawingml/2006/chartDrawing">
    <cdr:from>
      <cdr:x>0.85538</cdr:x>
      <cdr:y>0.46636</cdr:y>
    </cdr:from>
    <cdr:to>
      <cdr:x>0.90699</cdr:x>
      <cdr:y>0.57113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5051440" y="1441460"/>
          <a:ext cx="304783" cy="3238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100">
              <a:latin typeface="Times New Roman" pitchFamily="18" charset="0"/>
              <a:cs typeface="Times New Roman" pitchFamily="18" charset="0"/>
            </a:rPr>
            <a:t>C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0.01486</cdr:y>
    </cdr:from>
    <cdr:to>
      <cdr:x>0.06031</cdr:x>
      <cdr:y>0.80037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186484" y="1237284"/>
          <a:ext cx="2686050" cy="313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2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Weight</a:t>
          </a:r>
          <a:r>
            <a:rPr lang="en-NZ" sz="12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of biochemical component (mg)</a:t>
          </a:r>
          <a:endParaRPr lang="en-NZ" sz="12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0.12229</cdr:x>
      <cdr:y>0.2207</cdr:y>
    </cdr:from>
    <cdr:to>
      <cdr:x>0.17424</cdr:x>
      <cdr:y>0.3141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717550" y="765175"/>
          <a:ext cx="3048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100">
              <a:latin typeface="Times New Roman" pitchFamily="18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0.18885</cdr:x>
      <cdr:y>0.23718</cdr:y>
    </cdr:from>
    <cdr:to>
      <cdr:x>0.2408</cdr:x>
      <cdr:y>0.33059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108075" y="822325"/>
          <a:ext cx="3048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100">
              <a:latin typeface="Times New Roman" pitchFamily="18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0.32359</cdr:x>
      <cdr:y>0.50641</cdr:y>
    </cdr:from>
    <cdr:to>
      <cdr:x>0.37554</cdr:x>
      <cdr:y>0.59982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898653" y="1755775"/>
          <a:ext cx="304811" cy="323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100">
              <a:latin typeface="Times New Roman" pitchFamily="18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0.5882</cdr:x>
      <cdr:y>0.42674</cdr:y>
    </cdr:from>
    <cdr:to>
      <cdr:x>0.64015</cdr:x>
      <cdr:y>0.52014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451226" y="1479560"/>
          <a:ext cx="304811" cy="323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100">
              <a:latin typeface="Times New Roman" pitchFamily="18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0.78464</cdr:x>
      <cdr:y>0.45696</cdr:y>
    </cdr:from>
    <cdr:to>
      <cdr:x>0.83658</cdr:x>
      <cdr:y>0.55037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603778" y="1584326"/>
          <a:ext cx="304753" cy="323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100">
              <a:latin typeface="Times New Roman" pitchFamily="18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0.84957</cdr:x>
      <cdr:y>0.43773</cdr:y>
    </cdr:from>
    <cdr:to>
      <cdr:x>0.90151</cdr:x>
      <cdr:y>0.53114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84769" y="1517654"/>
          <a:ext cx="304752" cy="323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100">
              <a:latin typeface="Times New Roman" pitchFamily="18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0.91775</cdr:x>
      <cdr:y>0.47069</cdr:y>
    </cdr:from>
    <cdr:to>
      <cdr:x>0.9697</cdr:x>
      <cdr:y>0.5641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384808" y="1631939"/>
          <a:ext cx="304812" cy="323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100">
              <a:latin typeface="Times New Roman" pitchFamily="18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0.3869</cdr:x>
      <cdr:y>0.59157</cdr:y>
    </cdr:from>
    <cdr:to>
      <cdr:x>0.43885</cdr:x>
      <cdr:y>0.68498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2270125" y="2051050"/>
          <a:ext cx="3048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100">
              <a:latin typeface="Times New Roman" pitchFamily="18" charset="0"/>
              <a:cs typeface="Times New Roman" pitchFamily="18" charset="0"/>
            </a:rPr>
            <a:t>C</a:t>
          </a:r>
        </a:p>
      </cdr:txBody>
    </cdr:sp>
  </cdr:relSizeAnchor>
  <cdr:relSizeAnchor xmlns:cdr="http://schemas.openxmlformats.org/drawingml/2006/chartDrawing">
    <cdr:from>
      <cdr:x>0.45509</cdr:x>
      <cdr:y>0.29212</cdr:y>
    </cdr:from>
    <cdr:to>
      <cdr:x>0.50704</cdr:x>
      <cdr:y>0.38553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2670177" y="1012810"/>
          <a:ext cx="304812" cy="3238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100">
              <a:latin typeface="Times New Roman" pitchFamily="18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0.7197</cdr:x>
      <cdr:y>0.54212</cdr:y>
    </cdr:from>
    <cdr:to>
      <cdr:x>0.77164</cdr:x>
      <cdr:y>0.63553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222750" y="1879600"/>
          <a:ext cx="3048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100">
              <a:latin typeface="Times New Roman" pitchFamily="18" charset="0"/>
              <a:cs typeface="Times New Roman" pitchFamily="18" charset="0"/>
            </a:rPr>
            <a:t>C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0.02037</cdr:y>
    </cdr:from>
    <cdr:to>
      <cdr:x>0.04972</cdr:x>
      <cdr:y>0.80371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214449" y="1284290"/>
          <a:ext cx="2686073" cy="257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2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Weight</a:t>
          </a:r>
          <a:r>
            <a:rPr lang="en-NZ" sz="12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of biochemical component (mg)</a:t>
          </a:r>
          <a:endParaRPr lang="en-NZ" sz="12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0.71599</cdr:x>
      <cdr:y>0.0906</cdr:y>
    </cdr:from>
    <cdr:to>
      <cdr:x>0.76802</cdr:x>
      <cdr:y>0.17778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194175" y="336550"/>
          <a:ext cx="3048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100">
              <a:latin typeface="Times New Roman" pitchFamily="18" charset="0"/>
              <a:cs typeface="Times New Roman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0.1225</cdr:x>
      <cdr:y>0.53676</cdr:y>
    </cdr:from>
    <cdr:to>
      <cdr:x>0.17453</cdr:x>
      <cdr:y>0.62394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17566" y="1993914"/>
          <a:ext cx="304786" cy="3238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100">
              <a:latin typeface="Times New Roman" pitchFamily="18" charset="0"/>
              <a:cs typeface="Times New Roman" pitchFamily="18" charset="0"/>
            </a:rPr>
            <a:t>D</a:t>
          </a:r>
        </a:p>
      </cdr:txBody>
    </cdr:sp>
  </cdr:relSizeAnchor>
  <cdr:relSizeAnchor xmlns:cdr="http://schemas.openxmlformats.org/drawingml/2006/chartDrawing">
    <cdr:from>
      <cdr:x>0.91111</cdr:x>
      <cdr:y>0.53162</cdr:y>
    </cdr:from>
    <cdr:to>
      <cdr:x>0.96315</cdr:x>
      <cdr:y>0.6188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337146" y="1974851"/>
          <a:ext cx="304844" cy="3238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100">
              <a:latin typeface="Times New Roman" pitchFamily="18" charset="0"/>
              <a:cs typeface="Times New Roman" pitchFamily="18" charset="0"/>
            </a:rPr>
            <a:t>D</a:t>
          </a:r>
        </a:p>
      </cdr:txBody>
    </cdr:sp>
  </cdr:relSizeAnchor>
  <cdr:relSizeAnchor xmlns:cdr="http://schemas.openxmlformats.org/drawingml/2006/chartDrawing">
    <cdr:from>
      <cdr:x>0.18916</cdr:x>
      <cdr:y>0.57008</cdr:y>
    </cdr:from>
    <cdr:to>
      <cdr:x>0.24119</cdr:x>
      <cdr:y>0.65726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108099" y="2117713"/>
          <a:ext cx="304785" cy="3238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100">
              <a:latin typeface="Times New Roman" pitchFamily="18" charset="0"/>
              <a:cs typeface="Times New Roman" pitchFamily="18" charset="0"/>
            </a:rPr>
            <a:t>E</a:t>
          </a:r>
        </a:p>
      </cdr:txBody>
    </cdr:sp>
  </cdr:relSizeAnchor>
  <cdr:relSizeAnchor xmlns:cdr="http://schemas.openxmlformats.org/drawingml/2006/chartDrawing">
    <cdr:from>
      <cdr:x>0.32086</cdr:x>
      <cdr:y>0.48291</cdr:y>
    </cdr:from>
    <cdr:to>
      <cdr:x>0.36585</cdr:x>
      <cdr:y>0.57009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879572" y="1793881"/>
          <a:ext cx="263554" cy="3238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100">
              <a:latin typeface="Times New Roman" pitchFamily="18" charset="0"/>
              <a:cs typeface="Times New Roman" pitchFamily="18" charset="0"/>
            </a:rPr>
            <a:t>C</a:t>
          </a:r>
        </a:p>
      </cdr:txBody>
    </cdr:sp>
  </cdr:relSizeAnchor>
  <cdr:relSizeAnchor xmlns:cdr="http://schemas.openxmlformats.org/drawingml/2006/chartDrawing">
    <cdr:from>
      <cdr:x>0.38591</cdr:x>
      <cdr:y>0.31624</cdr:y>
    </cdr:from>
    <cdr:to>
      <cdr:x>0.43794</cdr:x>
      <cdr:y>0.40342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260600" y="1174750"/>
          <a:ext cx="3048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100">
              <a:latin typeface="Times New Roman" pitchFamily="18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0.45258</cdr:x>
      <cdr:y>0.33675</cdr:y>
    </cdr:from>
    <cdr:to>
      <cdr:x>0.50461</cdr:x>
      <cdr:y>0.42393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651135" y="1250933"/>
          <a:ext cx="304785" cy="3238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100">
              <a:latin typeface="Times New Roman" pitchFamily="18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0.58428</cdr:x>
      <cdr:y>0.31368</cdr:y>
    </cdr:from>
    <cdr:to>
      <cdr:x>0.63631</cdr:x>
      <cdr:y>0.40085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3422652" y="1165243"/>
          <a:ext cx="304785" cy="3238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100">
              <a:latin typeface="Times New Roman" pitchFamily="18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0.78428</cdr:x>
      <cdr:y>0.35726</cdr:y>
    </cdr:from>
    <cdr:to>
      <cdr:x>0.83089</cdr:x>
      <cdr:y>0.44444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594204" y="1327132"/>
          <a:ext cx="273072" cy="323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100">
              <a:latin typeface="Times New Roman" pitchFamily="18" charset="0"/>
              <a:cs typeface="Times New Roman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0.84769</cdr:x>
      <cdr:y>0.50342</cdr:y>
    </cdr:from>
    <cdr:to>
      <cdr:x>0.89431</cdr:x>
      <cdr:y>0.5906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965676" y="1870088"/>
          <a:ext cx="273076" cy="3238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100">
              <a:latin typeface="Times New Roman" pitchFamily="18" charset="0"/>
              <a:cs typeface="Times New Roman" pitchFamily="18" charset="0"/>
            </a:rPr>
            <a:t>C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ouiseGilmore\Local%20Settings\Temporary%20Internet%20Files\Content.Outlook\PVZ95EUD\Brachiopod%20research%20(10-05-2012)%20-%20Complete\2.%20Overall%20results\2.%20Biochemistry\1.%20Biochemist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 results"/>
      <sheetName val="Total results"/>
      <sheetName val="Raw results"/>
      <sheetName val="Protein total"/>
      <sheetName val="Lipid total"/>
      <sheetName val="Carbs total"/>
      <sheetName val="Regressions"/>
    </sheetNames>
    <sheetDataSet>
      <sheetData sheetId="0" refreshError="1"/>
      <sheetData sheetId="1">
        <row r="1">
          <cell r="AM1" t="str">
            <v>Soluble Protein</v>
          </cell>
          <cell r="AO1" t="str">
            <v>Carbohydrate</v>
          </cell>
          <cell r="AQ1" t="str">
            <v>Lipid</v>
          </cell>
        </row>
        <row r="3">
          <cell r="AL3">
            <v>40513</v>
          </cell>
          <cell r="AM3">
            <v>23.677088674052008</v>
          </cell>
          <cell r="AN3">
            <v>1.6618023453990369</v>
          </cell>
          <cell r="AO3">
            <v>2.3297125337777516</v>
          </cell>
          <cell r="AP3">
            <v>0.2203269128268186</v>
          </cell>
          <cell r="AQ3">
            <v>3.8715863970004381</v>
          </cell>
          <cell r="AR3">
            <v>0.3720259391375213</v>
          </cell>
        </row>
        <row r="4">
          <cell r="AL4">
            <v>40544</v>
          </cell>
          <cell r="AM4">
            <v>23.652653152969513</v>
          </cell>
          <cell r="AN4">
            <v>1.2236924664295941</v>
          </cell>
          <cell r="AO4">
            <v>2.4254804798389968</v>
          </cell>
          <cell r="AP4">
            <v>0.16434276055664873</v>
          </cell>
          <cell r="AQ4">
            <v>3.0285375430420989</v>
          </cell>
          <cell r="AR4">
            <v>0.59202214767239592</v>
          </cell>
        </row>
        <row r="5">
          <cell r="AL5">
            <v>40603</v>
          </cell>
          <cell r="AM5">
            <v>13.185826524499081</v>
          </cell>
          <cell r="AN5">
            <v>0.95206256612805917</v>
          </cell>
          <cell r="AO5">
            <v>1.5156478899703358</v>
          </cell>
          <cell r="AP5">
            <v>0.13030869269215831</v>
          </cell>
          <cell r="AQ5">
            <v>4.9844980139220931</v>
          </cell>
          <cell r="AR5">
            <v>0.43963962303079651</v>
          </cell>
        </row>
        <row r="6">
          <cell r="AL6">
            <v>40634</v>
          </cell>
          <cell r="AM6">
            <v>9.5363420108169326</v>
          </cell>
          <cell r="AN6">
            <v>1.4246029406594336</v>
          </cell>
          <cell r="AO6">
            <v>0.94901724581969094</v>
          </cell>
          <cell r="AP6">
            <v>6.4445714297082513E-2</v>
          </cell>
          <cell r="AQ6">
            <v>8.2667176397599995</v>
          </cell>
          <cell r="AR6">
            <v>0.75281759708099816</v>
          </cell>
        </row>
        <row r="7">
          <cell r="AL7">
            <v>40664</v>
          </cell>
          <cell r="AM7">
            <v>20.131325036151527</v>
          </cell>
          <cell r="AN7">
            <v>2.6743132794777456</v>
          </cell>
          <cell r="AO7">
            <v>0.75552756908901519</v>
          </cell>
          <cell r="AP7">
            <v>0.18213018940783515</v>
          </cell>
          <cell r="AQ7">
            <v>7.5967429986843538</v>
          </cell>
          <cell r="AR7">
            <v>0.84813390206726091</v>
          </cell>
        </row>
        <row r="8">
          <cell r="AL8">
            <v>40725</v>
          </cell>
          <cell r="AM8">
            <v>15.129565922342953</v>
          </cell>
          <cell r="AN8">
            <v>2.483584072715987</v>
          </cell>
          <cell r="AO8">
            <v>0.97156481924952709</v>
          </cell>
          <cell r="AP8">
            <v>9.646305485732988E-2</v>
          </cell>
          <cell r="AQ8">
            <v>8.0768470180226242</v>
          </cell>
          <cell r="AR8">
            <v>0.8209748265036777</v>
          </cell>
        </row>
        <row r="9">
          <cell r="AL9">
            <v>40787</v>
          </cell>
          <cell r="AM9">
            <v>12.006952308090121</v>
          </cell>
          <cell r="AN9">
            <v>0.97622862148589962</v>
          </cell>
          <cell r="AO9">
            <v>1.1646050581647276</v>
          </cell>
          <cell r="AP9">
            <v>9.6279508940810138E-2</v>
          </cell>
          <cell r="AQ9">
            <v>12.999832974505342</v>
          </cell>
          <cell r="AR9">
            <v>0.91736470417684757</v>
          </cell>
        </row>
        <row r="10">
          <cell r="AL10">
            <v>40817</v>
          </cell>
          <cell r="AM10">
            <v>14.863823722352114</v>
          </cell>
          <cell r="AN10">
            <v>1.3801997832722599</v>
          </cell>
          <cell r="AO10">
            <v>1.0070465122703456</v>
          </cell>
          <cell r="AP10">
            <v>0.25583873840284671</v>
          </cell>
          <cell r="AQ10">
            <v>7.0077821541533014</v>
          </cell>
          <cell r="AR10">
            <v>0.99528151173404467</v>
          </cell>
        </row>
        <row r="11">
          <cell r="AL11">
            <v>40848</v>
          </cell>
          <cell r="AM11">
            <v>15.394497325083341</v>
          </cell>
          <cell r="AN11">
            <v>1.8806603024332629</v>
          </cell>
          <cell r="AO11">
            <v>1.2221496424034741</v>
          </cell>
          <cell r="AP11">
            <v>7.6182215879301643E-2</v>
          </cell>
          <cell r="AQ11">
            <v>4.5997566871680453</v>
          </cell>
          <cell r="AR11">
            <v>0.46990082143837086</v>
          </cell>
        </row>
        <row r="12">
          <cell r="AL12">
            <v>40878</v>
          </cell>
          <cell r="AM12">
            <v>14.431549897012776</v>
          </cell>
          <cell r="AN12">
            <v>1.1437218357940573</v>
          </cell>
          <cell r="AO12">
            <v>1.5127435322883338</v>
          </cell>
          <cell r="AP12">
            <v>0.19485284343334569</v>
          </cell>
          <cell r="AQ12">
            <v>3.8518631909017658</v>
          </cell>
          <cell r="AR12">
            <v>0.60320415282668427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9"/>
  <sheetViews>
    <sheetView topLeftCell="A26" workbookViewId="0">
      <selection activeCell="R47" sqref="R47"/>
    </sheetView>
  </sheetViews>
  <sheetFormatPr defaultRowHeight="15" x14ac:dyDescent="0.25"/>
  <sheetData>
    <row r="1" spans="1:17" x14ac:dyDescent="0.25">
      <c r="A1" s="48">
        <v>40513</v>
      </c>
    </row>
    <row r="2" spans="1:17" x14ac:dyDescent="0.25">
      <c r="A2" s="49" t="s">
        <v>40</v>
      </c>
      <c r="B2" t="s">
        <v>17</v>
      </c>
      <c r="C2" t="s">
        <v>10</v>
      </c>
      <c r="D2" t="s">
        <v>11</v>
      </c>
      <c r="E2" t="s">
        <v>12</v>
      </c>
      <c r="G2" s="50" t="s">
        <v>41</v>
      </c>
      <c r="H2" t="s">
        <v>17</v>
      </c>
      <c r="I2" t="s">
        <v>10</v>
      </c>
      <c r="J2" t="s">
        <v>11</v>
      </c>
      <c r="K2" t="s">
        <v>12</v>
      </c>
      <c r="M2" s="51" t="s">
        <v>42</v>
      </c>
      <c r="N2" t="s">
        <v>17</v>
      </c>
      <c r="O2" t="s">
        <v>10</v>
      </c>
      <c r="P2" t="s">
        <v>11</v>
      </c>
      <c r="Q2" t="s">
        <v>12</v>
      </c>
    </row>
    <row r="3" spans="1:17" x14ac:dyDescent="0.25">
      <c r="B3">
        <v>1</v>
      </c>
      <c r="C3">
        <v>21.612665684830631</v>
      </c>
      <c r="D3">
        <v>27.728174603174597</v>
      </c>
      <c r="E3">
        <v>21.577380952380953</v>
      </c>
      <c r="H3">
        <v>1</v>
      </c>
      <c r="I3">
        <v>1.4309764309764312</v>
      </c>
      <c r="J3">
        <v>1.8660071942446046</v>
      </c>
      <c r="K3">
        <v>2.0753205128205132</v>
      </c>
      <c r="N3">
        <v>1</v>
      </c>
      <c r="O3">
        <v>3.0656934306569341</v>
      </c>
      <c r="P3">
        <v>7.2941176470588234</v>
      </c>
      <c r="Q3">
        <v>9.5049504950495045</v>
      </c>
    </row>
    <row r="4" spans="1:17" x14ac:dyDescent="0.25">
      <c r="B4">
        <v>2</v>
      </c>
      <c r="C4">
        <v>27.055067837190737</v>
      </c>
      <c r="D4">
        <v>50.843644544431946</v>
      </c>
      <c r="E4">
        <v>17.307692307692307</v>
      </c>
      <c r="H4">
        <v>2</v>
      </c>
      <c r="I4">
        <v>1.8180641821946171</v>
      </c>
      <c r="J4">
        <v>3.7990196078431375</v>
      </c>
      <c r="K4">
        <v>4.573170731707318</v>
      </c>
      <c r="N4">
        <v>2</v>
      </c>
      <c r="O4">
        <v>2.335766423357664</v>
      </c>
      <c r="P4">
        <v>9.3439999999999994</v>
      </c>
      <c r="Q4">
        <v>3.5384615384615383</v>
      </c>
    </row>
    <row r="5" spans="1:17" x14ac:dyDescent="0.25">
      <c r="B5">
        <v>3</v>
      </c>
      <c r="C5">
        <v>29.989495798319322</v>
      </c>
      <c r="D5">
        <v>5.7387057387057387</v>
      </c>
      <c r="E5">
        <v>11.960132890365447</v>
      </c>
      <c r="H5">
        <v>3</v>
      </c>
      <c r="I5">
        <v>2.2216921119592876</v>
      </c>
      <c r="J5">
        <v>2.7916666666666674</v>
      </c>
      <c r="K5">
        <v>0.87770061728395055</v>
      </c>
      <c r="N5">
        <v>3</v>
      </c>
      <c r="O5">
        <v>2.4941176470588236</v>
      </c>
      <c r="P5">
        <v>4.116504854368932</v>
      </c>
      <c r="Q5">
        <v>2.6016260162601625</v>
      </c>
    </row>
    <row r="6" spans="1:17" x14ac:dyDescent="0.25">
      <c r="B6">
        <v>4</v>
      </c>
      <c r="C6">
        <v>24.422268907563023</v>
      </c>
      <c r="D6">
        <v>31.168831168831161</v>
      </c>
      <c r="E6">
        <v>11.118598382749324</v>
      </c>
      <c r="H6">
        <v>4</v>
      </c>
      <c r="I6">
        <v>1.6392543859649125</v>
      </c>
      <c r="J6">
        <v>3.179824561403509</v>
      </c>
      <c r="K6">
        <v>4.8666666666666671</v>
      </c>
      <c r="N6">
        <v>4</v>
      </c>
      <c r="O6">
        <v>2.4615384615384612</v>
      </c>
      <c r="P6">
        <v>6.6031746031746028</v>
      </c>
      <c r="Q6">
        <v>2.3076923076923079</v>
      </c>
    </row>
    <row r="7" spans="1:17" x14ac:dyDescent="0.25">
      <c r="B7">
        <v>5</v>
      </c>
      <c r="C7">
        <v>38.581488933601612</v>
      </c>
      <c r="D7">
        <v>20.956316410861863</v>
      </c>
      <c r="H7">
        <v>5</v>
      </c>
      <c r="I7">
        <v>1.9064465408805031</v>
      </c>
      <c r="J7">
        <v>3.4288194444444446</v>
      </c>
      <c r="K7">
        <v>5.3490990990991003</v>
      </c>
      <c r="N7">
        <v>5</v>
      </c>
      <c r="O7">
        <v>2.3728813559322037</v>
      </c>
      <c r="P7">
        <v>5.1719745222929943</v>
      </c>
      <c r="Q7">
        <v>2.5840707964601775</v>
      </c>
    </row>
    <row r="8" spans="1:17" x14ac:dyDescent="0.25">
      <c r="B8">
        <v>6</v>
      </c>
      <c r="C8">
        <v>30.930537352555703</v>
      </c>
      <c r="D8">
        <v>20.93837535014006</v>
      </c>
      <c r="E8">
        <v>13.040629095674966</v>
      </c>
      <c r="H8">
        <v>6</v>
      </c>
      <c r="I8">
        <v>1.4867424242424241</v>
      </c>
      <c r="J8">
        <v>2.9899691358024691</v>
      </c>
      <c r="K8">
        <v>6.0870181405895698</v>
      </c>
      <c r="N8">
        <v>6</v>
      </c>
      <c r="O8">
        <v>2.6190476190476186</v>
      </c>
      <c r="P8">
        <v>6.1290322580645169</v>
      </c>
      <c r="Q8">
        <v>3.5811518324607325</v>
      </c>
    </row>
    <row r="9" spans="1:17" x14ac:dyDescent="0.25">
      <c r="B9">
        <v>7</v>
      </c>
      <c r="C9">
        <v>31.407563025210077</v>
      </c>
      <c r="D9">
        <v>6.8027210884353737</v>
      </c>
      <c r="E9">
        <v>10.371819960861057</v>
      </c>
      <c r="H9">
        <v>7</v>
      </c>
      <c r="I9">
        <v>1.0077913279132791</v>
      </c>
      <c r="J9">
        <v>2.4469339622641511</v>
      </c>
      <c r="K9">
        <v>2.5745257452574526</v>
      </c>
      <c r="N9">
        <v>7</v>
      </c>
      <c r="O9">
        <v>3.138461538461538</v>
      </c>
      <c r="P9">
        <v>6.1565217391304357</v>
      </c>
      <c r="Q9">
        <v>3.8019801980198018</v>
      </c>
    </row>
    <row r="10" spans="1:17" x14ac:dyDescent="0.25">
      <c r="B10">
        <v>8</v>
      </c>
      <c r="C10">
        <v>20.613614573346119</v>
      </c>
      <c r="D10">
        <v>23.854447439353095</v>
      </c>
      <c r="H10">
        <v>8</v>
      </c>
      <c r="I10">
        <v>1.4851485148514851</v>
      </c>
      <c r="J10">
        <v>3.1583867521367521</v>
      </c>
      <c r="K10">
        <v>2.1829044117647061</v>
      </c>
      <c r="N10">
        <v>8</v>
      </c>
      <c r="O10">
        <v>2.096256684491979</v>
      </c>
      <c r="P10">
        <v>7.0489510489510492</v>
      </c>
      <c r="Q10">
        <v>7.0993377483443716</v>
      </c>
    </row>
    <row r="11" spans="1:17" x14ac:dyDescent="0.25">
      <c r="B11">
        <v>9</v>
      </c>
      <c r="C11">
        <v>32.188065099457503</v>
      </c>
      <c r="D11">
        <v>42.673992673992672</v>
      </c>
      <c r="H11">
        <v>9</v>
      </c>
      <c r="I11">
        <v>0.84043560606060619</v>
      </c>
      <c r="J11">
        <v>3.1712962962962963</v>
      </c>
      <c r="K11">
        <v>2.3456235011990412</v>
      </c>
      <c r="N11">
        <v>9</v>
      </c>
      <c r="O11">
        <v>3.8095238095238098</v>
      </c>
      <c r="P11">
        <v>5.3924050632911396</v>
      </c>
      <c r="Q11">
        <v>9.2952380952380942</v>
      </c>
    </row>
    <row r="12" spans="1:17" x14ac:dyDescent="0.25">
      <c r="B12">
        <v>10</v>
      </c>
      <c r="C12">
        <v>15.638528138528137</v>
      </c>
      <c r="D12">
        <v>20.86466165413534</v>
      </c>
    </row>
    <row r="14" spans="1:17" x14ac:dyDescent="0.25">
      <c r="B14" t="s">
        <v>15</v>
      </c>
      <c r="C14">
        <v>27.243929535060282</v>
      </c>
      <c r="D14">
        <v>25.156987067206185</v>
      </c>
      <c r="E14">
        <v>12.616291658308199</v>
      </c>
      <c r="H14" t="s">
        <v>15</v>
      </c>
      <c r="I14">
        <v>1.5373946138937273</v>
      </c>
      <c r="J14">
        <v>2.9813248467891147</v>
      </c>
      <c r="K14">
        <v>3.4368921584875909</v>
      </c>
      <c r="N14" t="s">
        <v>15</v>
      </c>
      <c r="O14">
        <v>2.7103652188965595</v>
      </c>
      <c r="P14">
        <v>6.3618535262591642</v>
      </c>
      <c r="Q14">
        <v>4.9238343364429653</v>
      </c>
    </row>
    <row r="15" spans="1:17" x14ac:dyDescent="0.25">
      <c r="B15" t="s">
        <v>43</v>
      </c>
      <c r="C15">
        <v>6.7478784550372772</v>
      </c>
      <c r="D15">
        <v>14.059061323638232</v>
      </c>
      <c r="E15">
        <v>5.8291671651311061</v>
      </c>
      <c r="H15" t="s">
        <v>43</v>
      </c>
      <c r="I15">
        <v>0.42960226349003339</v>
      </c>
      <c r="J15">
        <v>0.56361227546090686</v>
      </c>
      <c r="K15">
        <v>1.8001893760714289</v>
      </c>
      <c r="N15" t="s">
        <v>43</v>
      </c>
      <c r="O15">
        <v>0.53221703552238564</v>
      </c>
      <c r="P15">
        <v>1.4910672671004552</v>
      </c>
      <c r="Q15">
        <v>2.9051799858181657</v>
      </c>
    </row>
    <row r="16" spans="1:17" x14ac:dyDescent="0.25">
      <c r="B16" t="s">
        <v>4</v>
      </c>
      <c r="C16">
        <v>2.1338665291895897</v>
      </c>
      <c r="D16">
        <v>4.4458655546678463</v>
      </c>
      <c r="E16">
        <v>2.2032180956514695</v>
      </c>
      <c r="H16" t="s">
        <v>4</v>
      </c>
      <c r="I16">
        <v>0.1432007544966778</v>
      </c>
      <c r="J16">
        <v>0.18787075848696896</v>
      </c>
      <c r="K16">
        <v>0.60006312535714301</v>
      </c>
      <c r="N16" t="s">
        <v>4</v>
      </c>
      <c r="O16">
        <v>0.17740567850746189</v>
      </c>
      <c r="P16">
        <v>0.49702242236681843</v>
      </c>
      <c r="Q16">
        <v>0.9683933286060552</v>
      </c>
    </row>
    <row r="18" spans="1:17" x14ac:dyDescent="0.25">
      <c r="A18" s="48">
        <v>40544</v>
      </c>
    </row>
    <row r="19" spans="1:17" x14ac:dyDescent="0.25">
      <c r="A19" s="49" t="s">
        <v>40</v>
      </c>
      <c r="B19" t="s">
        <v>17</v>
      </c>
      <c r="C19" t="s">
        <v>10</v>
      </c>
      <c r="D19" t="s">
        <v>11</v>
      </c>
      <c r="E19" t="s">
        <v>12</v>
      </c>
      <c r="G19" s="50" t="s">
        <v>41</v>
      </c>
      <c r="H19" t="s">
        <v>17</v>
      </c>
      <c r="I19" t="s">
        <v>10</v>
      </c>
      <c r="J19" t="s">
        <v>11</v>
      </c>
      <c r="K19" t="s">
        <v>12</v>
      </c>
      <c r="M19" s="51" t="s">
        <v>42</v>
      </c>
      <c r="N19" t="s">
        <v>17</v>
      </c>
      <c r="O19" t="s">
        <v>10</v>
      </c>
      <c r="P19" t="s">
        <v>11</v>
      </c>
      <c r="Q19" t="s">
        <v>12</v>
      </c>
    </row>
    <row r="20" spans="1:17" x14ac:dyDescent="0.25">
      <c r="B20">
        <v>1</v>
      </c>
      <c r="C20">
        <v>19.254658385093169</v>
      </c>
      <c r="D20">
        <v>36.421499292786422</v>
      </c>
      <c r="E20">
        <v>36.057692307692307</v>
      </c>
      <c r="H20">
        <v>1</v>
      </c>
      <c r="I20">
        <v>1.6757246376811596</v>
      </c>
      <c r="J20">
        <v>3.2021604938271606</v>
      </c>
      <c r="K20">
        <v>4.2540322580645151</v>
      </c>
      <c r="N20">
        <v>1</v>
      </c>
      <c r="P20">
        <v>3.5087719298245612</v>
      </c>
      <c r="Q20">
        <v>2.512562814070352</v>
      </c>
    </row>
    <row r="21" spans="1:17" x14ac:dyDescent="0.25">
      <c r="B21">
        <v>2</v>
      </c>
      <c r="C21">
        <v>25.824175824175828</v>
      </c>
      <c r="D21">
        <v>36.209335219236209</v>
      </c>
      <c r="E21">
        <v>22.597402597402599</v>
      </c>
      <c r="H21">
        <v>2</v>
      </c>
      <c r="I21">
        <v>1.339285714285714</v>
      </c>
      <c r="J21">
        <v>2.4652777777777786</v>
      </c>
      <c r="K21">
        <v>1.0693705673758869</v>
      </c>
      <c r="N21">
        <v>2</v>
      </c>
      <c r="O21">
        <v>1.9907100199070999</v>
      </c>
      <c r="P21">
        <v>10.36682615629984</v>
      </c>
    </row>
    <row r="22" spans="1:17" x14ac:dyDescent="0.25">
      <c r="B22">
        <v>3</v>
      </c>
      <c r="C22">
        <v>17.1875</v>
      </c>
      <c r="D22">
        <v>47.108843537414963</v>
      </c>
      <c r="E22">
        <v>5.4232804232804215</v>
      </c>
      <c r="H22">
        <v>3</v>
      </c>
      <c r="I22">
        <v>1.0572916666666665</v>
      </c>
      <c r="J22">
        <v>1.7565359477124183</v>
      </c>
      <c r="K22">
        <v>5.2548363095238102</v>
      </c>
      <c r="N22">
        <v>3</v>
      </c>
      <c r="O22">
        <v>0.39184952978056431</v>
      </c>
      <c r="Q22">
        <v>0.55944055944055948</v>
      </c>
    </row>
    <row r="23" spans="1:17" x14ac:dyDescent="0.25">
      <c r="B23">
        <v>4</v>
      </c>
      <c r="C23">
        <v>25.655114116652577</v>
      </c>
      <c r="D23">
        <v>32.082324455205821</v>
      </c>
      <c r="E23">
        <v>10.105820105820108</v>
      </c>
      <c r="H23">
        <v>4</v>
      </c>
      <c r="I23">
        <v>1.2621654501216544</v>
      </c>
      <c r="J23">
        <v>3.1790123456790123</v>
      </c>
      <c r="K23">
        <v>5.8593750000000018</v>
      </c>
      <c r="N23">
        <v>4</v>
      </c>
      <c r="O23">
        <v>0.20979020979020974</v>
      </c>
      <c r="P23">
        <v>8.5070892410341958</v>
      </c>
      <c r="Q23">
        <v>10.790835181079085</v>
      </c>
    </row>
    <row r="24" spans="1:17" x14ac:dyDescent="0.25">
      <c r="B24">
        <v>5</v>
      </c>
      <c r="C24">
        <v>14.047619047619051</v>
      </c>
      <c r="D24">
        <v>41.829393627954779</v>
      </c>
      <c r="E24">
        <v>11.268472906403943</v>
      </c>
      <c r="H24">
        <v>5</v>
      </c>
      <c r="I24">
        <v>1.3633578431372548</v>
      </c>
      <c r="J24">
        <v>4.0764435695538062</v>
      </c>
      <c r="K24">
        <v>4.8552259887005667</v>
      </c>
      <c r="N24">
        <v>5</v>
      </c>
      <c r="O24">
        <v>0.70346320346320346</v>
      </c>
      <c r="P24">
        <v>4.4840294840294836</v>
      </c>
      <c r="Q24">
        <v>8.9887640449438191</v>
      </c>
    </row>
    <row r="25" spans="1:17" x14ac:dyDescent="0.25">
      <c r="B25">
        <v>6</v>
      </c>
      <c r="C25">
        <v>20.470383275261327</v>
      </c>
      <c r="D25">
        <v>37.375415282392026</v>
      </c>
      <c r="E25">
        <v>13.561776061776062</v>
      </c>
      <c r="H25">
        <v>6</v>
      </c>
      <c r="I25">
        <v>1.2365107913669069</v>
      </c>
      <c r="J25">
        <v>1.9141737891737898</v>
      </c>
      <c r="K25">
        <v>3.8352272727272734</v>
      </c>
      <c r="N25">
        <v>6</v>
      </c>
      <c r="P25">
        <v>1.4959723820483313</v>
      </c>
      <c r="Q25">
        <v>7.2240259740259729</v>
      </c>
    </row>
    <row r="26" spans="1:17" x14ac:dyDescent="0.25">
      <c r="B26">
        <v>7</v>
      </c>
      <c r="C26">
        <v>26.937441643323996</v>
      </c>
      <c r="D26">
        <v>39.593188268684962</v>
      </c>
      <c r="E26">
        <v>12.295664534470506</v>
      </c>
      <c r="H26">
        <v>7</v>
      </c>
      <c r="I26">
        <v>1.8485067437379581</v>
      </c>
      <c r="J26">
        <v>3.6491507430997885</v>
      </c>
      <c r="K26">
        <v>3.4196127946127954</v>
      </c>
      <c r="N26">
        <v>7</v>
      </c>
      <c r="O26">
        <v>1.6374929418407675</v>
      </c>
      <c r="P26">
        <v>4.7933884297520652</v>
      </c>
      <c r="Q26">
        <v>11.435105774728417</v>
      </c>
    </row>
    <row r="27" spans="1:17" x14ac:dyDescent="0.25">
      <c r="B27">
        <v>8</v>
      </c>
      <c r="C27">
        <v>27.857142857142858</v>
      </c>
      <c r="D27">
        <v>37.931034482758626</v>
      </c>
      <c r="E27">
        <v>12.200532386867792</v>
      </c>
      <c r="H27">
        <v>8</v>
      </c>
      <c r="I27">
        <v>1.0752688172043012</v>
      </c>
      <c r="J27">
        <v>2.395833333333333</v>
      </c>
      <c r="K27">
        <v>2.4797197640117998</v>
      </c>
      <c r="N27">
        <v>8</v>
      </c>
      <c r="P27">
        <v>4.3132050431320499</v>
      </c>
      <c r="Q27">
        <v>19.19191919191919</v>
      </c>
    </row>
    <row r="28" spans="1:17" x14ac:dyDescent="0.25">
      <c r="B28">
        <v>9</v>
      </c>
      <c r="C28">
        <v>30.699088145896663</v>
      </c>
      <c r="D28">
        <v>31.700680272108844</v>
      </c>
      <c r="E28">
        <v>5.5555555555555562</v>
      </c>
      <c r="H28">
        <v>9</v>
      </c>
      <c r="I28">
        <v>1.7024253731343284</v>
      </c>
      <c r="J28">
        <v>3.0136768447837152</v>
      </c>
      <c r="K28">
        <v>3.9482526881720439</v>
      </c>
      <c r="N28">
        <v>9</v>
      </c>
      <c r="P28">
        <v>5.7416267942583739</v>
      </c>
      <c r="Q28">
        <v>2.3875114784205693</v>
      </c>
    </row>
    <row r="29" spans="1:17" x14ac:dyDescent="0.25">
      <c r="B29">
        <v>10</v>
      </c>
      <c r="C29">
        <v>25.805119735755579</v>
      </c>
      <c r="D29">
        <v>41.552795031055908</v>
      </c>
      <c r="E29">
        <v>10.080645161290324</v>
      </c>
      <c r="H29">
        <v>10</v>
      </c>
      <c r="I29">
        <v>1.4108649789029539</v>
      </c>
      <c r="J29">
        <v>3.3788515406162469</v>
      </c>
      <c r="K29">
        <v>6.2833333333333341</v>
      </c>
      <c r="N29">
        <v>10</v>
      </c>
      <c r="O29">
        <v>0.99706744868035202</v>
      </c>
      <c r="P29">
        <v>6.4935064935064926</v>
      </c>
      <c r="Q29">
        <v>12.121212121212121</v>
      </c>
    </row>
    <row r="31" spans="1:17" x14ac:dyDescent="0.25">
      <c r="B31" t="s">
        <v>15</v>
      </c>
      <c r="C31">
        <v>23.373824303092103</v>
      </c>
      <c r="D31">
        <v>38.180450946959851</v>
      </c>
      <c r="E31">
        <v>13.914684204055963</v>
      </c>
      <c r="H31" t="s">
        <v>15</v>
      </c>
      <c r="I31">
        <v>1.3971402016238899</v>
      </c>
      <c r="J31">
        <v>2.9031116385557048</v>
      </c>
      <c r="K31">
        <v>4.1258985976522027</v>
      </c>
      <c r="N31" t="s">
        <v>15</v>
      </c>
      <c r="O31">
        <v>0.98839555891036612</v>
      </c>
      <c r="P31">
        <v>5.5227128837650445</v>
      </c>
      <c r="Q31">
        <v>8.3568196822044527</v>
      </c>
    </row>
    <row r="32" spans="1:17" x14ac:dyDescent="0.25">
      <c r="B32" t="s">
        <v>43</v>
      </c>
      <c r="C32">
        <v>5.3148107309767907</v>
      </c>
      <c r="D32">
        <v>4.633975760450002</v>
      </c>
      <c r="E32">
        <v>9.1261236576841327</v>
      </c>
      <c r="H32" t="s">
        <v>43</v>
      </c>
      <c r="I32">
        <v>0.26715269126731145</v>
      </c>
      <c r="J32">
        <v>0.75122495199105588</v>
      </c>
      <c r="K32">
        <v>1.5687736890756525</v>
      </c>
      <c r="N32" t="s">
        <v>43</v>
      </c>
      <c r="O32">
        <v>0.70275412409350912</v>
      </c>
      <c r="P32">
        <v>2.6623904434427401</v>
      </c>
      <c r="Q32">
        <v>5.9080451902042235</v>
      </c>
    </row>
    <row r="33" spans="1:17" x14ac:dyDescent="0.25">
      <c r="B33" t="s">
        <v>4</v>
      </c>
      <c r="C33">
        <v>1.6806907242591078</v>
      </c>
      <c r="D33">
        <v>1.4653918025032817</v>
      </c>
      <c r="E33">
        <v>2.885933696662867</v>
      </c>
      <c r="H33" t="s">
        <v>4</v>
      </c>
      <c r="I33">
        <v>8.4481098744847896E-2</v>
      </c>
      <c r="J33">
        <v>0.23755818834423792</v>
      </c>
      <c r="K33">
        <v>0.4960897990823871</v>
      </c>
      <c r="N33" t="s">
        <v>4</v>
      </c>
      <c r="O33">
        <v>0.28689816977760457</v>
      </c>
      <c r="P33">
        <v>0.88746348114758</v>
      </c>
      <c r="Q33">
        <v>1.9693483967347412</v>
      </c>
    </row>
    <row r="35" spans="1:17" x14ac:dyDescent="0.25">
      <c r="A35" s="48">
        <v>40603</v>
      </c>
    </row>
    <row r="36" spans="1:17" x14ac:dyDescent="0.25">
      <c r="A36" s="49" t="s">
        <v>40</v>
      </c>
      <c r="B36" t="s">
        <v>17</v>
      </c>
      <c r="C36" t="s">
        <v>10</v>
      </c>
      <c r="D36" t="s">
        <v>11</v>
      </c>
      <c r="E36" t="s">
        <v>12</v>
      </c>
      <c r="G36" s="50" t="s">
        <v>41</v>
      </c>
      <c r="H36" t="s">
        <v>17</v>
      </c>
      <c r="I36" t="s">
        <v>10</v>
      </c>
      <c r="J36" t="s">
        <v>11</v>
      </c>
      <c r="K36" t="s">
        <v>12</v>
      </c>
      <c r="M36" s="51" t="s">
        <v>42</v>
      </c>
      <c r="N36" t="s">
        <v>17</v>
      </c>
      <c r="O36" t="s">
        <v>10</v>
      </c>
      <c r="P36" t="s">
        <v>11</v>
      </c>
      <c r="Q36" t="s">
        <v>12</v>
      </c>
    </row>
    <row r="37" spans="1:17" x14ac:dyDescent="0.25">
      <c r="B37">
        <v>1</v>
      </c>
      <c r="C37">
        <v>15.30612244897959</v>
      </c>
      <c r="D37">
        <v>27.005012531328319</v>
      </c>
      <c r="E37">
        <v>10.687830687830688</v>
      </c>
      <c r="H37">
        <v>1</v>
      </c>
      <c r="I37">
        <v>0.68905760026406981</v>
      </c>
      <c r="J37">
        <v>2.4616845246168451</v>
      </c>
      <c r="K37">
        <v>5.047647409172126</v>
      </c>
      <c r="N37">
        <v>1</v>
      </c>
      <c r="O37">
        <v>1.772853185595568</v>
      </c>
      <c r="P37">
        <v>4.0552200172562554</v>
      </c>
      <c r="Q37">
        <v>2.2001725625539259</v>
      </c>
    </row>
    <row r="38" spans="1:17" x14ac:dyDescent="0.25">
      <c r="B38">
        <v>2</v>
      </c>
      <c r="C38">
        <v>12.366071428571431</v>
      </c>
      <c r="D38">
        <v>31.463990554899645</v>
      </c>
      <c r="E38">
        <v>8.4942084942084932</v>
      </c>
      <c r="H38">
        <v>2</v>
      </c>
      <c r="I38">
        <v>0.96293311845286078</v>
      </c>
      <c r="J38">
        <v>2.399239844801647</v>
      </c>
      <c r="K38">
        <v>3.1362653208363374</v>
      </c>
      <c r="N38">
        <v>2</v>
      </c>
      <c r="O38">
        <v>4.6896086369770584</v>
      </c>
      <c r="P38">
        <v>7.7040427154843645</v>
      </c>
      <c r="Q38">
        <v>4.3700159489633172</v>
      </c>
    </row>
    <row r="39" spans="1:17" x14ac:dyDescent="0.25">
      <c r="B39">
        <v>3</v>
      </c>
      <c r="C39">
        <v>13.659147869674184</v>
      </c>
      <c r="D39">
        <v>27.934485896269333</v>
      </c>
      <c r="E39">
        <v>1.142857142857143</v>
      </c>
      <c r="H39">
        <v>3</v>
      </c>
      <c r="I39">
        <v>0.62928082191780821</v>
      </c>
      <c r="J39">
        <v>2.0654965753424657</v>
      </c>
      <c r="K39">
        <v>3.8031723143475125</v>
      </c>
      <c r="N39">
        <v>3</v>
      </c>
      <c r="O39">
        <v>1.5145778114350628</v>
      </c>
      <c r="P39">
        <v>6.7140825035561873</v>
      </c>
      <c r="Q39">
        <v>8.3633741888968984</v>
      </c>
    </row>
    <row r="40" spans="1:17" x14ac:dyDescent="0.25">
      <c r="B40">
        <v>4</v>
      </c>
      <c r="C40">
        <v>8.4574934268185817</v>
      </c>
      <c r="D40">
        <v>30.177187153931346</v>
      </c>
      <c r="E40">
        <v>5.0691244239631335</v>
      </c>
      <c r="H40">
        <v>4</v>
      </c>
      <c r="I40">
        <v>0.77402828822808789</v>
      </c>
      <c r="J40">
        <v>2.5697075682502675</v>
      </c>
      <c r="K40">
        <v>2.4095539164032314</v>
      </c>
      <c r="N40">
        <v>4</v>
      </c>
      <c r="O40">
        <v>1.984469370146678</v>
      </c>
      <c r="P40">
        <v>6.8463842533162182</v>
      </c>
      <c r="Q40">
        <v>9.2039143083840251</v>
      </c>
    </row>
    <row r="41" spans="1:17" x14ac:dyDescent="0.25">
      <c r="B41">
        <v>5</v>
      </c>
      <c r="C41">
        <v>9.6540178571428559</v>
      </c>
      <c r="D41">
        <v>20.178571428571431</v>
      </c>
      <c r="E41">
        <v>9.8928571428571441</v>
      </c>
      <c r="H41">
        <v>5</v>
      </c>
      <c r="I41">
        <v>0.68493150684931503</v>
      </c>
      <c r="J41">
        <v>1.6957042159861686</v>
      </c>
      <c r="K41">
        <v>2.2867289990577664</v>
      </c>
      <c r="N41">
        <v>5</v>
      </c>
      <c r="O41">
        <v>2.304781561747506</v>
      </c>
      <c r="P41">
        <v>7.0043529877324868</v>
      </c>
      <c r="Q41">
        <v>14.650027129679872</v>
      </c>
    </row>
    <row r="42" spans="1:17" x14ac:dyDescent="0.25">
      <c r="B42">
        <v>6</v>
      </c>
      <c r="C42">
        <v>20.82616179001721</v>
      </c>
      <c r="D42">
        <v>36.263736263736263</v>
      </c>
      <c r="E42">
        <v>3.25</v>
      </c>
      <c r="H42">
        <v>6</v>
      </c>
      <c r="I42">
        <v>0.59510442398383101</v>
      </c>
      <c r="J42">
        <v>1.9341330115693098</v>
      </c>
      <c r="K42">
        <v>1.7054794520547942</v>
      </c>
      <c r="N42">
        <v>6</v>
      </c>
      <c r="O42">
        <v>3.0132583366813979</v>
      </c>
      <c r="P42">
        <v>8.2706766917293244</v>
      </c>
      <c r="Q42">
        <v>6.4095883272537773</v>
      </c>
    </row>
    <row r="43" spans="1:17" x14ac:dyDescent="0.25">
      <c r="B43">
        <v>7</v>
      </c>
      <c r="C43">
        <v>12.682215743440233</v>
      </c>
      <c r="D43">
        <v>17.40638002773925</v>
      </c>
      <c r="E43">
        <v>0.38494439692044491</v>
      </c>
      <c r="H43">
        <v>7</v>
      </c>
      <c r="I43">
        <v>0.41260934147549094</v>
      </c>
      <c r="J43">
        <v>1.2414383561643836</v>
      </c>
      <c r="K43">
        <v>2.0202020202020208</v>
      </c>
      <c r="N43">
        <v>7</v>
      </c>
      <c r="O43">
        <v>3.751090433265484</v>
      </c>
      <c r="P43">
        <v>6.2238930659983298</v>
      </c>
      <c r="Q43">
        <v>7.6776994031470451</v>
      </c>
    </row>
    <row r="44" spans="1:17" x14ac:dyDescent="0.25">
      <c r="B44">
        <v>8</v>
      </c>
      <c r="C44">
        <v>9.5238095238095255</v>
      </c>
      <c r="D44">
        <v>30.297619047619044</v>
      </c>
      <c r="E44">
        <v>4.213483146067416</v>
      </c>
      <c r="H44">
        <v>8</v>
      </c>
      <c r="I44">
        <v>0.35780004089143325</v>
      </c>
      <c r="J44">
        <v>1.1612083824730108</v>
      </c>
      <c r="K44">
        <v>2.8049575994781475</v>
      </c>
      <c r="N44">
        <v>8</v>
      </c>
      <c r="O44">
        <v>3.1681144609095546</v>
      </c>
      <c r="P44">
        <v>6.8955811989867719</v>
      </c>
      <c r="Q44">
        <v>5.0729232720355117</v>
      </c>
    </row>
    <row r="45" spans="1:17" x14ac:dyDescent="0.25">
      <c r="B45">
        <v>9</v>
      </c>
      <c r="C45">
        <v>9.9056603773584904</v>
      </c>
      <c r="D45">
        <v>32.988004362050162</v>
      </c>
      <c r="E45">
        <v>7.9120879120879133</v>
      </c>
      <c r="H45">
        <v>9</v>
      </c>
      <c r="I45">
        <v>0.60466609589041087</v>
      </c>
      <c r="J45">
        <v>1.4493639921722115</v>
      </c>
      <c r="K45">
        <v>5.3039168444964551</v>
      </c>
      <c r="N45">
        <v>9</v>
      </c>
      <c r="O45">
        <v>6.2200956937799043</v>
      </c>
      <c r="P45">
        <v>8.1292339760291821</v>
      </c>
      <c r="Q45">
        <v>7.8661327231121287</v>
      </c>
    </row>
    <row r="46" spans="1:17" x14ac:dyDescent="0.25">
      <c r="B46">
        <v>10</v>
      </c>
      <c r="C46">
        <v>17.383059418457652</v>
      </c>
      <c r="D46">
        <v>32.142857142857146</v>
      </c>
      <c r="E46">
        <v>6.3291139240506329</v>
      </c>
      <c r="H46">
        <v>10</v>
      </c>
      <c r="I46">
        <v>0.84401237295625275</v>
      </c>
      <c r="J46">
        <v>1.7775603392041748</v>
      </c>
      <c r="K46">
        <v>2.309652755654668</v>
      </c>
      <c r="N46">
        <v>10</v>
      </c>
      <c r="O46">
        <v>2.8442317916002131</v>
      </c>
      <c r="P46">
        <v>7.3770491803278677</v>
      </c>
      <c r="Q46">
        <v>10.034702139965297</v>
      </c>
    </row>
    <row r="48" spans="1:17" x14ac:dyDescent="0.25">
      <c r="B48" t="s">
        <v>15</v>
      </c>
      <c r="C48">
        <v>12.976375988426977</v>
      </c>
      <c r="D48">
        <v>28.585784440900191</v>
      </c>
      <c r="E48">
        <v>5.7376507270843016</v>
      </c>
      <c r="H48" t="s">
        <v>15</v>
      </c>
      <c r="I48">
        <v>0.6554423610909561</v>
      </c>
      <c r="J48">
        <v>1.8755536810580486</v>
      </c>
      <c r="K48">
        <v>3.0827576631703062</v>
      </c>
      <c r="N48" t="s">
        <v>15</v>
      </c>
      <c r="O48">
        <v>3.1263081282138421</v>
      </c>
      <c r="P48">
        <v>6.9220516590416992</v>
      </c>
      <c r="Q48">
        <v>7.5848550003991786</v>
      </c>
    </row>
    <row r="49" spans="1:17" x14ac:dyDescent="0.25">
      <c r="B49" t="s">
        <v>43</v>
      </c>
      <c r="C49">
        <v>3.9468520031922374</v>
      </c>
      <c r="D49">
        <v>5.8053003049649758</v>
      </c>
      <c r="E49">
        <v>3.5460251929515176</v>
      </c>
      <c r="H49" t="s">
        <v>43</v>
      </c>
      <c r="I49">
        <v>0.18276687624109814</v>
      </c>
      <c r="J49">
        <v>0.50278487236880709</v>
      </c>
      <c r="K49">
        <v>1.2518363808231521</v>
      </c>
      <c r="N49" t="s">
        <v>43</v>
      </c>
      <c r="O49">
        <v>1.449447961555193</v>
      </c>
      <c r="P49">
        <v>1.1952317945921929</v>
      </c>
      <c r="Q49">
        <v>3.4359963536019853</v>
      </c>
    </row>
    <row r="50" spans="1:17" x14ac:dyDescent="0.25">
      <c r="B50" t="s">
        <v>4</v>
      </c>
      <c r="C50">
        <v>1.2481041917685629</v>
      </c>
      <c r="D50">
        <v>1.8357971464959422</v>
      </c>
      <c r="E50">
        <v>1.121351625006485</v>
      </c>
      <c r="H50" t="s">
        <v>4</v>
      </c>
      <c r="I50">
        <v>5.7795960975598352E-2</v>
      </c>
      <c r="J50">
        <v>0.15899453697624885</v>
      </c>
      <c r="K50">
        <v>0.39586542212630893</v>
      </c>
      <c r="N50" t="s">
        <v>4</v>
      </c>
      <c r="O50">
        <v>0.45835569084025823</v>
      </c>
      <c r="P50">
        <v>0.37796548027618526</v>
      </c>
      <c r="Q50">
        <v>1.086557450941557</v>
      </c>
    </row>
    <row r="52" spans="1:17" x14ac:dyDescent="0.25">
      <c r="A52" s="48">
        <v>40634</v>
      </c>
      <c r="B52" s="52"/>
    </row>
    <row r="53" spans="1:17" x14ac:dyDescent="0.25">
      <c r="A53" s="49" t="s">
        <v>40</v>
      </c>
      <c r="B53" t="s">
        <v>17</v>
      </c>
      <c r="C53" t="s">
        <v>10</v>
      </c>
      <c r="D53" t="s">
        <v>11</v>
      </c>
      <c r="E53" t="s">
        <v>12</v>
      </c>
      <c r="G53" s="50" t="s">
        <v>41</v>
      </c>
      <c r="H53" t="s">
        <v>17</v>
      </c>
      <c r="I53" t="s">
        <v>10</v>
      </c>
      <c r="J53" t="s">
        <v>11</v>
      </c>
      <c r="K53" t="s">
        <v>12</v>
      </c>
      <c r="M53" s="51" t="s">
        <v>42</v>
      </c>
      <c r="N53" t="s">
        <v>17</v>
      </c>
      <c r="O53" t="s">
        <v>10</v>
      </c>
      <c r="P53" t="s">
        <v>11</v>
      </c>
      <c r="Q53" t="s">
        <v>12</v>
      </c>
    </row>
    <row r="54" spans="1:17" x14ac:dyDescent="0.25">
      <c r="B54">
        <v>1</v>
      </c>
      <c r="C54">
        <v>16.156462585034017</v>
      </c>
      <c r="D54">
        <v>14.786169244767969</v>
      </c>
      <c r="E54">
        <v>1.9520851818988465</v>
      </c>
      <c r="H54">
        <v>1</v>
      </c>
      <c r="I54">
        <v>0.24057511604211479</v>
      </c>
      <c r="J54">
        <v>1.0308918087783057</v>
      </c>
      <c r="K54">
        <v>2.3276969178082192</v>
      </c>
      <c r="N54">
        <v>1</v>
      </c>
      <c r="O54">
        <v>4.3033889187735337</v>
      </c>
      <c r="P54">
        <v>11.217437533227006</v>
      </c>
      <c r="Q54">
        <v>23.252626770214711</v>
      </c>
    </row>
    <row r="55" spans="1:17" x14ac:dyDescent="0.25">
      <c r="B55">
        <v>2</v>
      </c>
      <c r="C55">
        <v>9.1625615763546797</v>
      </c>
      <c r="D55">
        <v>21.900269541778979</v>
      </c>
      <c r="E55">
        <v>2.8731045490822029</v>
      </c>
      <c r="H55">
        <v>2</v>
      </c>
      <c r="I55">
        <v>0.49909737708399698</v>
      </c>
      <c r="J55">
        <v>1.1276908023483365</v>
      </c>
      <c r="K55">
        <v>1.9003126861226916</v>
      </c>
      <c r="N55">
        <v>2</v>
      </c>
      <c r="O55">
        <v>6.9169960474308301</v>
      </c>
      <c r="P55">
        <v>14.946070878274268</v>
      </c>
      <c r="Q55">
        <v>25.174825174825173</v>
      </c>
    </row>
    <row r="56" spans="1:17" x14ac:dyDescent="0.25">
      <c r="B56">
        <v>3</v>
      </c>
      <c r="C56">
        <v>16.976516634050878</v>
      </c>
      <c r="D56">
        <v>32.004735595895809</v>
      </c>
      <c r="E56">
        <v>6.8405139833711273</v>
      </c>
      <c r="H56">
        <v>3</v>
      </c>
      <c r="I56">
        <v>0.31327833125778337</v>
      </c>
      <c r="J56">
        <v>0.73854988238549879</v>
      </c>
      <c r="K56">
        <v>0.71730389150139717</v>
      </c>
      <c r="N56">
        <v>3</v>
      </c>
      <c r="O56">
        <v>2.4242424242424234</v>
      </c>
      <c r="P56">
        <v>10.243277848911651</v>
      </c>
      <c r="Q56">
        <v>10.014584346135148</v>
      </c>
    </row>
    <row r="57" spans="1:17" x14ac:dyDescent="0.25">
      <c r="B57">
        <v>4</v>
      </c>
      <c r="C57">
        <v>8.8259441707717574</v>
      </c>
      <c r="D57">
        <v>23.525557011795545</v>
      </c>
      <c r="E57">
        <v>7.7639751552794956E-2</v>
      </c>
      <c r="H57">
        <v>4</v>
      </c>
      <c r="I57">
        <v>0.25254457794444019</v>
      </c>
      <c r="J57">
        <v>0.83047945205479479</v>
      </c>
      <c r="K57">
        <v>2.3172033446006051</v>
      </c>
      <c r="N57">
        <v>4</v>
      </c>
      <c r="O57">
        <v>3.2670454545454537</v>
      </c>
      <c r="P57">
        <v>8.1818181818181799</v>
      </c>
      <c r="Q57">
        <v>17.510677242220869</v>
      </c>
    </row>
    <row r="58" spans="1:17" x14ac:dyDescent="0.25">
      <c r="B58">
        <v>5</v>
      </c>
      <c r="C58">
        <v>5.4853985793212319</v>
      </c>
      <c r="D58">
        <v>18.114285714285717</v>
      </c>
      <c r="H58">
        <v>5</v>
      </c>
      <c r="I58">
        <v>0.266652724040573</v>
      </c>
      <c r="J58">
        <v>0.69178082191780832</v>
      </c>
      <c r="K58">
        <v>2.5246093481104155</v>
      </c>
      <c r="N58">
        <v>5</v>
      </c>
      <c r="O58">
        <v>4.188948306595365</v>
      </c>
      <c r="P58">
        <v>13.550600343053171</v>
      </c>
      <c r="Q58">
        <v>8.0045740423098923</v>
      </c>
    </row>
    <row r="59" spans="1:17" x14ac:dyDescent="0.25">
      <c r="B59">
        <v>6</v>
      </c>
      <c r="C59">
        <v>0.51302288871349644</v>
      </c>
      <c r="D59">
        <v>27.349624060150379</v>
      </c>
      <c r="H59">
        <v>6</v>
      </c>
      <c r="I59">
        <v>0.56420616931112644</v>
      </c>
      <c r="J59">
        <v>1.1043856854624616</v>
      </c>
      <c r="K59">
        <v>1.0547945205479452</v>
      </c>
      <c r="N59">
        <v>6</v>
      </c>
      <c r="O59">
        <v>3.7257824143070044</v>
      </c>
      <c r="P59">
        <v>12.143826322930799</v>
      </c>
      <c r="Q59">
        <v>17.98418972332016</v>
      </c>
    </row>
    <row r="60" spans="1:17" x14ac:dyDescent="0.25">
      <c r="B60">
        <v>7</v>
      </c>
      <c r="C60">
        <v>4.6972049689440993</v>
      </c>
      <c r="D60">
        <v>29.691119691119695</v>
      </c>
      <c r="H60">
        <v>7</v>
      </c>
      <c r="I60">
        <v>0.4488816655057658</v>
      </c>
      <c r="J60">
        <v>0.9670665057846547</v>
      </c>
      <c r="K60">
        <v>3.0293542074363993</v>
      </c>
      <c r="N60">
        <v>7</v>
      </c>
      <c r="O60">
        <v>5.5303030303030312</v>
      </c>
      <c r="P60">
        <v>10.890151515151517</v>
      </c>
      <c r="Q60">
        <v>4.5687645687645686</v>
      </c>
    </row>
    <row r="61" spans="1:17" x14ac:dyDescent="0.25">
      <c r="B61">
        <v>8</v>
      </c>
      <c r="C61">
        <v>11.507936507936508</v>
      </c>
      <c r="D61">
        <v>10.204081632653061</v>
      </c>
      <c r="H61">
        <v>8</v>
      </c>
      <c r="I61">
        <v>0.59655324790101627</v>
      </c>
      <c r="J61">
        <v>0.91498483739412306</v>
      </c>
      <c r="K61">
        <v>1.9538364082666884</v>
      </c>
      <c r="N61">
        <v>8</v>
      </c>
      <c r="O61">
        <v>3.3279220779220777</v>
      </c>
      <c r="P61">
        <v>10.67556296914095</v>
      </c>
      <c r="Q61">
        <v>15.669856459330145</v>
      </c>
    </row>
    <row r="62" spans="1:17" x14ac:dyDescent="0.25">
      <c r="B62">
        <v>9</v>
      </c>
      <c r="C62">
        <v>9.8658247829518544</v>
      </c>
      <c r="D62">
        <v>32.121471343028233</v>
      </c>
      <c r="H62">
        <v>9</v>
      </c>
      <c r="I62">
        <v>0.47164143234799333</v>
      </c>
      <c r="J62">
        <v>1.3894948084809355</v>
      </c>
      <c r="K62">
        <v>2.1353746978243349</v>
      </c>
      <c r="N62">
        <v>9</v>
      </c>
      <c r="O62">
        <v>8.634079488350844</v>
      </c>
      <c r="P62">
        <v>9.4075079149706013</v>
      </c>
      <c r="Q62">
        <v>6.437041219649914</v>
      </c>
    </row>
    <row r="63" spans="1:17" x14ac:dyDescent="0.25">
      <c r="B63">
        <v>10</v>
      </c>
      <c r="C63">
        <v>18.750000000000004</v>
      </c>
      <c r="D63">
        <v>21.933621933621932</v>
      </c>
      <c r="E63">
        <v>2.9908515130190003</v>
      </c>
      <c r="H63">
        <v>10</v>
      </c>
      <c r="I63">
        <v>0.2217873450750163</v>
      </c>
      <c r="J63">
        <v>0.69574621485219901</v>
      </c>
      <c r="K63">
        <v>2.5547157927885373</v>
      </c>
      <c r="N63">
        <v>10</v>
      </c>
      <c r="O63">
        <v>3.8649972781709314</v>
      </c>
      <c r="P63">
        <v>13.756613756613758</v>
      </c>
      <c r="Q63">
        <v>10.721343873517784</v>
      </c>
    </row>
    <row r="65" spans="1:17" x14ac:dyDescent="0.25">
      <c r="B65" t="s">
        <v>15</v>
      </c>
      <c r="C65">
        <v>10.194087269407854</v>
      </c>
      <c r="D65">
        <v>23.163093576909731</v>
      </c>
      <c r="E65">
        <v>2.9468389957847942</v>
      </c>
      <c r="H65" t="s">
        <v>15</v>
      </c>
      <c r="I65">
        <v>0.38752179865098269</v>
      </c>
      <c r="J65">
        <v>0.94910708194591198</v>
      </c>
      <c r="K65">
        <v>2.0515201815007238</v>
      </c>
      <c r="N65" t="s">
        <v>15</v>
      </c>
      <c r="O65">
        <v>4.6183705440641498</v>
      </c>
      <c r="P65">
        <v>11.501286726409193</v>
      </c>
      <c r="Q65">
        <v>13.933848342028835</v>
      </c>
    </row>
    <row r="66" spans="1:17" x14ac:dyDescent="0.25">
      <c r="B66" t="s">
        <v>43</v>
      </c>
      <c r="C66">
        <v>5.8274751419279154</v>
      </c>
      <c r="D66">
        <v>7.3439797393344133</v>
      </c>
      <c r="E66">
        <v>2.4693075057899008</v>
      </c>
      <c r="H66" t="s">
        <v>43</v>
      </c>
      <c r="I66">
        <v>0.14360566444137449</v>
      </c>
      <c r="J66">
        <v>0.22284422350383928</v>
      </c>
      <c r="K66">
        <v>0.69865523652493877</v>
      </c>
      <c r="N66" t="s">
        <v>43</v>
      </c>
      <c r="O66">
        <v>1.891344467902329</v>
      </c>
      <c r="P66">
        <v>2.0999160062149413</v>
      </c>
      <c r="Q66">
        <v>7.0722926196382048</v>
      </c>
    </row>
    <row r="67" spans="1:17" x14ac:dyDescent="0.25">
      <c r="B67" t="s">
        <v>4</v>
      </c>
      <c r="C67">
        <v>1.8428094456505202</v>
      </c>
      <c r="D67">
        <v>2.3223703066426413</v>
      </c>
      <c r="E67">
        <v>1.1043078880593347</v>
      </c>
      <c r="H67" t="s">
        <v>4</v>
      </c>
      <c r="I67">
        <v>4.5412098453659511E-2</v>
      </c>
      <c r="J67">
        <v>7.0469530968376021E-2</v>
      </c>
      <c r="K67">
        <v>0.2209341846622469</v>
      </c>
      <c r="N67" t="s">
        <v>4</v>
      </c>
      <c r="O67">
        <v>0.59809563585305847</v>
      </c>
      <c r="P67">
        <v>0.66405174746835127</v>
      </c>
      <c r="Q67">
        <v>2.2364552957255599</v>
      </c>
    </row>
    <row r="69" spans="1:17" x14ac:dyDescent="0.25">
      <c r="A69" s="48">
        <v>40664</v>
      </c>
    </row>
    <row r="70" spans="1:17" x14ac:dyDescent="0.25">
      <c r="A70" s="49" t="s">
        <v>40</v>
      </c>
      <c r="B70" t="s">
        <v>17</v>
      </c>
      <c r="C70" t="s">
        <v>10</v>
      </c>
      <c r="D70" t="s">
        <v>11</v>
      </c>
      <c r="E70" t="s">
        <v>12</v>
      </c>
      <c r="G70" s="50" t="s">
        <v>41</v>
      </c>
      <c r="H70" t="s">
        <v>17</v>
      </c>
      <c r="I70" t="s">
        <v>10</v>
      </c>
      <c r="J70" t="s">
        <v>11</v>
      </c>
      <c r="K70" t="s">
        <v>12</v>
      </c>
      <c r="M70" s="51" t="s">
        <v>42</v>
      </c>
      <c r="N70" t="s">
        <v>17</v>
      </c>
      <c r="O70" t="s">
        <v>10</v>
      </c>
      <c r="P70" t="s">
        <v>11</v>
      </c>
      <c r="Q70" t="s">
        <v>12</v>
      </c>
    </row>
    <row r="71" spans="1:17" x14ac:dyDescent="0.25">
      <c r="B71">
        <v>1</v>
      </c>
      <c r="C71">
        <v>15.912897822445563</v>
      </c>
      <c r="D71">
        <v>38.257575757575765</v>
      </c>
      <c r="E71">
        <v>8.6734693877551052</v>
      </c>
      <c r="H71">
        <v>1</v>
      </c>
      <c r="I71">
        <v>0.80086580086580106</v>
      </c>
      <c r="J71">
        <v>8.5034013605442174E-2</v>
      </c>
      <c r="K71">
        <v>0.3093363329583802</v>
      </c>
      <c r="N71">
        <v>1</v>
      </c>
      <c r="O71">
        <v>5.037593984962407</v>
      </c>
      <c r="P71">
        <v>6.3932980599647262</v>
      </c>
      <c r="Q71">
        <v>17.941176470588236</v>
      </c>
    </row>
    <row r="72" spans="1:17" x14ac:dyDescent="0.25">
      <c r="B72">
        <v>2</v>
      </c>
      <c r="C72">
        <v>31.367041198501873</v>
      </c>
      <c r="D72">
        <v>31.449275362318847</v>
      </c>
      <c r="E72">
        <v>8.2487309644670059</v>
      </c>
      <c r="H72">
        <v>2</v>
      </c>
      <c r="I72">
        <v>5.7028799543769611E-2</v>
      </c>
      <c r="J72">
        <v>0.12422360248447205</v>
      </c>
      <c r="K72">
        <v>0.21070375052675938</v>
      </c>
      <c r="N72">
        <v>2</v>
      </c>
      <c r="O72">
        <v>2.8892455858747996</v>
      </c>
      <c r="P72">
        <v>11.460554371002132</v>
      </c>
      <c r="Q72">
        <v>4.6450482033304121</v>
      </c>
    </row>
    <row r="73" spans="1:17" x14ac:dyDescent="0.25">
      <c r="B73">
        <v>3</v>
      </c>
      <c r="C73">
        <v>24.355158730158731</v>
      </c>
      <c r="D73">
        <v>25.995807127882603</v>
      </c>
      <c r="E73">
        <v>19.472361809045228</v>
      </c>
      <c r="H73">
        <v>3</v>
      </c>
      <c r="I73">
        <v>0.33730158730158738</v>
      </c>
      <c r="J73">
        <v>5.8934464875058941E-2</v>
      </c>
      <c r="K73">
        <v>3.2130391423585154</v>
      </c>
      <c r="N73">
        <v>3</v>
      </c>
      <c r="O73">
        <v>4.6982429335370508</v>
      </c>
      <c r="P73">
        <v>11.727799227799226</v>
      </c>
      <c r="Q73">
        <v>23.481116584564862</v>
      </c>
    </row>
    <row r="74" spans="1:17" x14ac:dyDescent="0.25">
      <c r="B74">
        <v>4</v>
      </c>
      <c r="C74">
        <v>16.666666666666668</v>
      </c>
      <c r="D74">
        <v>34.414758269720096</v>
      </c>
      <c r="E74">
        <v>32.007575757575758</v>
      </c>
      <c r="H74">
        <v>4</v>
      </c>
      <c r="I74">
        <v>0.36657955865272945</v>
      </c>
      <c r="J74">
        <v>0.42631917631917637</v>
      </c>
      <c r="K74">
        <v>9.6688421561518023E-2</v>
      </c>
      <c r="N74">
        <v>4</v>
      </c>
      <c r="O74">
        <v>2.9953917050691241</v>
      </c>
      <c r="P74">
        <v>9.8150051387461481</v>
      </c>
      <c r="Q74">
        <v>9.484126984126986</v>
      </c>
    </row>
    <row r="75" spans="1:17" x14ac:dyDescent="0.25">
      <c r="B75">
        <v>5</v>
      </c>
      <c r="C75">
        <v>28.255208333333336</v>
      </c>
      <c r="D75">
        <v>33.66445916114791</v>
      </c>
      <c r="E75">
        <v>11.130136986301373</v>
      </c>
      <c r="H75">
        <v>5</v>
      </c>
      <c r="I75">
        <v>0.24509803921568626</v>
      </c>
      <c r="J75">
        <v>0.20604395604395606</v>
      </c>
      <c r="K75">
        <v>8.900756564307967E-2</v>
      </c>
      <c r="N75">
        <v>5</v>
      </c>
      <c r="O75">
        <v>3.0927835051546397</v>
      </c>
      <c r="P75">
        <v>12.599206349206352</v>
      </c>
      <c r="Q75">
        <v>23.223635003739716</v>
      </c>
    </row>
    <row r="76" spans="1:17" x14ac:dyDescent="0.25">
      <c r="B76">
        <v>6</v>
      </c>
      <c r="C76">
        <v>7.9545454545454559</v>
      </c>
      <c r="D76">
        <v>26.266666666666673</v>
      </c>
      <c r="E76">
        <v>10.098870056497178</v>
      </c>
      <c r="H76">
        <v>6</v>
      </c>
      <c r="I76">
        <v>0.30968468468468474</v>
      </c>
      <c r="J76">
        <v>0.68766637089618443</v>
      </c>
      <c r="K76">
        <v>4.5339412360688964</v>
      </c>
      <c r="N76">
        <v>6</v>
      </c>
      <c r="O76">
        <v>5.2500000000000009</v>
      </c>
      <c r="P76">
        <v>10.989010989010989</v>
      </c>
      <c r="Q76">
        <v>13.253509496284064</v>
      </c>
    </row>
    <row r="77" spans="1:17" x14ac:dyDescent="0.25">
      <c r="B77">
        <v>7</v>
      </c>
      <c r="C77">
        <v>36.396011396011403</v>
      </c>
      <c r="D77">
        <v>32.133838383838388</v>
      </c>
      <c r="E77">
        <v>10.460992907801419</v>
      </c>
      <c r="H77">
        <v>7</v>
      </c>
      <c r="I77">
        <v>0.20297249334516412</v>
      </c>
      <c r="J77">
        <v>0.1892147587511826</v>
      </c>
      <c r="K77">
        <v>1.4114627887082978</v>
      </c>
      <c r="N77">
        <v>7</v>
      </c>
      <c r="O77">
        <v>4.166666666666667</v>
      </c>
      <c r="P77">
        <v>12.489044697633656</v>
      </c>
      <c r="Q77">
        <v>20.797158642462509</v>
      </c>
    </row>
    <row r="78" spans="1:17" x14ac:dyDescent="0.25">
      <c r="B78">
        <v>8</v>
      </c>
      <c r="C78">
        <v>13.616071428571427</v>
      </c>
      <c r="D78">
        <v>31.447368421052641</v>
      </c>
      <c r="E78">
        <v>4.2910447761194037</v>
      </c>
      <c r="H78">
        <v>8</v>
      </c>
      <c r="I78">
        <v>0.34893267651888338</v>
      </c>
      <c r="J78">
        <v>1.4792550683639794</v>
      </c>
      <c r="K78">
        <v>4.816955684007708E-2</v>
      </c>
      <c r="N78">
        <v>8</v>
      </c>
      <c r="O78">
        <v>1.614906832298137</v>
      </c>
      <c r="P78">
        <v>12.962962962962962</v>
      </c>
      <c r="Q78">
        <v>4.6012269938650316</v>
      </c>
    </row>
    <row r="79" spans="1:17" x14ac:dyDescent="0.25">
      <c r="B79">
        <v>9</v>
      </c>
      <c r="C79">
        <v>25.30120481927711</v>
      </c>
      <c r="D79">
        <v>31.428571428571434</v>
      </c>
      <c r="E79">
        <v>9.0361445783132535</v>
      </c>
      <c r="H79">
        <v>9</v>
      </c>
      <c r="I79">
        <v>0.67527010804321741</v>
      </c>
      <c r="J79">
        <v>0.51179350244770805</v>
      </c>
      <c r="K79">
        <v>4.3071576456669627</v>
      </c>
      <c r="N79">
        <v>9</v>
      </c>
      <c r="O79">
        <v>5.1480051480051481</v>
      </c>
      <c r="P79">
        <v>8.2142857142857153</v>
      </c>
      <c r="Q79">
        <v>15.250965250965251</v>
      </c>
    </row>
    <row r="80" spans="1:17" x14ac:dyDescent="0.25">
      <c r="B80">
        <v>10</v>
      </c>
      <c r="C80">
        <v>3.3985102420856617</v>
      </c>
      <c r="D80">
        <v>21.984126984126988</v>
      </c>
      <c r="H80">
        <v>10</v>
      </c>
      <c r="I80">
        <v>2.6455026455026457E-2</v>
      </c>
      <c r="J80">
        <v>0.75491307634164784</v>
      </c>
      <c r="K80">
        <v>2.3210290827740492</v>
      </c>
      <c r="N80">
        <v>10</v>
      </c>
      <c r="O80">
        <v>4.7857142857142865</v>
      </c>
      <c r="P80">
        <v>6.0019841269841274</v>
      </c>
      <c r="Q80">
        <v>19.396551724137932</v>
      </c>
    </row>
    <row r="82" spans="1:17" x14ac:dyDescent="0.25">
      <c r="B82" t="s">
        <v>15</v>
      </c>
      <c r="C82">
        <v>20.322331609159722</v>
      </c>
      <c r="D82">
        <v>30.70424475629013</v>
      </c>
      <c r="E82">
        <v>12.602147469319526</v>
      </c>
      <c r="H82" t="s">
        <v>15</v>
      </c>
      <c r="I82">
        <v>0.33701887746265496</v>
      </c>
      <c r="J82">
        <v>0.45233979901288085</v>
      </c>
      <c r="K82">
        <v>1.6540535523106539</v>
      </c>
      <c r="N82" t="s">
        <v>15</v>
      </c>
      <c r="O82">
        <v>3.9678550647282256</v>
      </c>
      <c r="P82">
        <v>10.265315163759604</v>
      </c>
      <c r="Q82">
        <v>15.2074515354065</v>
      </c>
    </row>
    <row r="83" spans="1:17" x14ac:dyDescent="0.25">
      <c r="B83" t="s">
        <v>43</v>
      </c>
      <c r="C83">
        <v>10.548780762018643</v>
      </c>
      <c r="D83">
        <v>4.7277104828484555</v>
      </c>
      <c r="E83">
        <v>8.3138874705013137</v>
      </c>
      <c r="H83" t="s">
        <v>43</v>
      </c>
      <c r="I83">
        <v>0.24326325400104443</v>
      </c>
      <c r="J83">
        <v>0.43880316190676499</v>
      </c>
      <c r="K83">
        <v>1.8138969300665473</v>
      </c>
      <c r="N83" t="s">
        <v>43</v>
      </c>
      <c r="O83">
        <v>1.2398062761535746</v>
      </c>
      <c r="P83">
        <v>2.5677167917542834</v>
      </c>
      <c r="Q83">
        <v>7.0680184141808784</v>
      </c>
    </row>
    <row r="84" spans="1:17" x14ac:dyDescent="0.25">
      <c r="B84" t="s">
        <v>4</v>
      </c>
      <c r="C84">
        <v>3.3358173745745523</v>
      </c>
      <c r="D84">
        <v>1.4950333243655531</v>
      </c>
      <c r="E84">
        <v>2.6290820617120096</v>
      </c>
      <c r="H84" t="s">
        <v>4</v>
      </c>
      <c r="I84">
        <v>7.6926595366736891E-2</v>
      </c>
      <c r="J84">
        <v>0.13876174361090113</v>
      </c>
      <c r="K84">
        <v>0.57360457397974474</v>
      </c>
      <c r="N84" t="s">
        <v>4</v>
      </c>
      <c r="O84">
        <v>0.39206116900169974</v>
      </c>
      <c r="P84">
        <v>0.81198334482037926</v>
      </c>
      <c r="Q84">
        <v>2.2351036732822926</v>
      </c>
    </row>
    <row r="86" spans="1:17" x14ac:dyDescent="0.25">
      <c r="A86" s="48">
        <v>40725</v>
      </c>
    </row>
    <row r="87" spans="1:17" x14ac:dyDescent="0.25">
      <c r="A87" s="49" t="s">
        <v>40</v>
      </c>
      <c r="B87" t="s">
        <v>17</v>
      </c>
      <c r="C87" t="s">
        <v>10</v>
      </c>
      <c r="D87" t="s">
        <v>11</v>
      </c>
      <c r="E87" t="s">
        <v>12</v>
      </c>
      <c r="G87" s="50" t="s">
        <v>41</v>
      </c>
      <c r="H87" t="s">
        <v>17</v>
      </c>
      <c r="I87" t="s">
        <v>10</v>
      </c>
      <c r="J87" t="s">
        <v>11</v>
      </c>
      <c r="K87" t="s">
        <v>12</v>
      </c>
      <c r="M87" s="51" t="s">
        <v>42</v>
      </c>
      <c r="N87" t="s">
        <v>17</v>
      </c>
      <c r="O87" t="s">
        <v>10</v>
      </c>
      <c r="P87" t="s">
        <v>11</v>
      </c>
      <c r="Q87" t="s">
        <v>12</v>
      </c>
    </row>
    <row r="88" spans="1:17" x14ac:dyDescent="0.25">
      <c r="B88">
        <v>1</v>
      </c>
      <c r="C88">
        <v>9.2777777777777786</v>
      </c>
      <c r="D88">
        <v>36.823361823361829</v>
      </c>
      <c r="E88">
        <v>4.3918918918918921</v>
      </c>
      <c r="H88">
        <v>1</v>
      </c>
      <c r="I88">
        <v>0.27318576632109837</v>
      </c>
      <c r="J88">
        <v>1.2824897400820794</v>
      </c>
      <c r="K88">
        <v>0.50725768690494766</v>
      </c>
      <c r="N88">
        <v>1</v>
      </c>
      <c r="O88">
        <v>2.5187969924812035</v>
      </c>
      <c r="P88">
        <v>3.1966490299823631</v>
      </c>
      <c r="Q88">
        <v>8.9705882352941178</v>
      </c>
    </row>
    <row r="89" spans="1:17" x14ac:dyDescent="0.25">
      <c r="B89">
        <v>2</v>
      </c>
      <c r="C89">
        <v>5.7127882599580726</v>
      </c>
      <c r="D89">
        <v>36.683006535947712</v>
      </c>
      <c r="E89">
        <v>6.8181818181818192</v>
      </c>
      <c r="H89">
        <v>2</v>
      </c>
      <c r="I89">
        <v>0.84883720930232565</v>
      </c>
      <c r="J89">
        <v>1.4985698296231811</v>
      </c>
      <c r="K89">
        <v>1.5180878552971577</v>
      </c>
      <c r="N89">
        <v>2</v>
      </c>
      <c r="O89">
        <v>1.4446227929373998</v>
      </c>
      <c r="P89">
        <v>5.7302771855010661</v>
      </c>
      <c r="Q89">
        <v>2.3225241016652061</v>
      </c>
    </row>
    <row r="90" spans="1:17" x14ac:dyDescent="0.25">
      <c r="B90">
        <v>3</v>
      </c>
      <c r="C90">
        <v>11.067708333333332</v>
      </c>
      <c r="D90">
        <v>28.219696969696972</v>
      </c>
      <c r="H90">
        <v>3</v>
      </c>
      <c r="I90">
        <v>0.57091975696626851</v>
      </c>
      <c r="J90">
        <v>1.218925421010425</v>
      </c>
      <c r="K90">
        <v>0.74570273003033372</v>
      </c>
      <c r="N90">
        <v>3</v>
      </c>
      <c r="O90">
        <v>2.3491214667685254</v>
      </c>
      <c r="P90">
        <v>5.8638996138996129</v>
      </c>
      <c r="Q90">
        <v>11.740558292282431</v>
      </c>
    </row>
    <row r="91" spans="1:17" x14ac:dyDescent="0.25">
      <c r="B91">
        <v>4</v>
      </c>
      <c r="C91">
        <v>10.168650793650796</v>
      </c>
      <c r="D91">
        <v>29.297693920335426</v>
      </c>
      <c r="E91">
        <v>13.979963570127504</v>
      </c>
      <c r="H91">
        <v>4</v>
      </c>
      <c r="I91">
        <v>0.58139534883720934</v>
      </c>
      <c r="J91">
        <v>1.825690067376657</v>
      </c>
      <c r="K91">
        <v>0.39640591966173361</v>
      </c>
      <c r="N91">
        <v>4</v>
      </c>
      <c r="O91">
        <v>1.4976958525345621</v>
      </c>
      <c r="P91">
        <v>4.9075025693730741</v>
      </c>
      <c r="Q91">
        <v>4.742063492063493</v>
      </c>
    </row>
    <row r="92" spans="1:17" x14ac:dyDescent="0.25">
      <c r="B92">
        <v>5</v>
      </c>
      <c r="C92">
        <v>11.393596986817327</v>
      </c>
      <c r="D92">
        <v>32.205513784461154</v>
      </c>
      <c r="H92">
        <v>5</v>
      </c>
      <c r="I92">
        <v>0.6948383437322746</v>
      </c>
      <c r="J92">
        <v>1.3833199679230153</v>
      </c>
      <c r="K92">
        <v>2.0789288231148695</v>
      </c>
      <c r="N92">
        <v>5</v>
      </c>
      <c r="O92">
        <v>1.5463917525773199</v>
      </c>
      <c r="P92">
        <v>6.2996031746031758</v>
      </c>
      <c r="Q92">
        <v>11.611817501869858</v>
      </c>
    </row>
    <row r="93" spans="1:17" x14ac:dyDescent="0.25">
      <c r="B93">
        <v>6</v>
      </c>
      <c r="C93">
        <v>4.534313725490196</v>
      </c>
      <c r="D93">
        <v>29.781420765027327</v>
      </c>
      <c r="E93">
        <v>4.8758865248226959</v>
      </c>
      <c r="H93">
        <v>6</v>
      </c>
      <c r="I93">
        <v>0.54388597149287332</v>
      </c>
      <c r="J93">
        <v>1.4804048234280793</v>
      </c>
      <c r="K93">
        <v>1.334681496461072</v>
      </c>
      <c r="N93">
        <v>6</v>
      </c>
      <c r="O93">
        <v>2.6250000000000004</v>
      </c>
      <c r="P93">
        <v>5.4945054945054945</v>
      </c>
      <c r="Q93">
        <v>6.6267547481420319</v>
      </c>
    </row>
    <row r="94" spans="1:17" x14ac:dyDescent="0.25">
      <c r="B94">
        <v>7</v>
      </c>
      <c r="C94">
        <v>10.611510791366907</v>
      </c>
      <c r="D94">
        <v>36.407766990291265</v>
      </c>
      <c r="E94">
        <v>2.4166666666666665</v>
      </c>
      <c r="H94">
        <v>7</v>
      </c>
      <c r="I94">
        <v>0.60924662303300381</v>
      </c>
      <c r="J94">
        <v>1.4999022864959937</v>
      </c>
      <c r="K94">
        <v>2.1292660827544552</v>
      </c>
      <c r="N94">
        <v>7</v>
      </c>
      <c r="O94">
        <v>2.0833333333333335</v>
      </c>
      <c r="P94">
        <v>6.2445223488168278</v>
      </c>
      <c r="Q94">
        <v>10.398579321231255</v>
      </c>
    </row>
    <row r="95" spans="1:17" x14ac:dyDescent="0.25">
      <c r="B95">
        <v>8</v>
      </c>
      <c r="C95">
        <v>27.121212121212125</v>
      </c>
      <c r="D95">
        <v>41.269841269841265</v>
      </c>
      <c r="E95">
        <v>22.499999999999996</v>
      </c>
      <c r="H95">
        <v>8</v>
      </c>
      <c r="I95">
        <v>0.66504935586414593</v>
      </c>
      <c r="J95">
        <v>0.96718104759834811</v>
      </c>
      <c r="K95">
        <v>0.83458364591147782</v>
      </c>
      <c r="N95">
        <v>8</v>
      </c>
      <c r="O95">
        <v>0.80745341614906851</v>
      </c>
      <c r="P95">
        <v>6.481481481481481</v>
      </c>
      <c r="Q95">
        <v>2.3006134969325158</v>
      </c>
    </row>
    <row r="96" spans="1:17" x14ac:dyDescent="0.25">
      <c r="B96">
        <v>9</v>
      </c>
      <c r="C96">
        <v>25.101626016260166</v>
      </c>
      <c r="D96">
        <v>44.958847736625515</v>
      </c>
      <c r="E96">
        <v>8.4112149532710294</v>
      </c>
      <c r="H96">
        <v>9</v>
      </c>
      <c r="I96">
        <v>0.95220655557590184</v>
      </c>
      <c r="J96">
        <v>1.3219094247246022</v>
      </c>
      <c r="K96">
        <v>1.7880649407634928</v>
      </c>
      <c r="N96">
        <v>9</v>
      </c>
      <c r="O96">
        <v>2.574002574002574</v>
      </c>
      <c r="P96">
        <v>4.1071428571428577</v>
      </c>
      <c r="Q96">
        <v>7.6254826254826256</v>
      </c>
    </row>
    <row r="97" spans="1:17" x14ac:dyDescent="0.25">
      <c r="B97">
        <v>10</v>
      </c>
      <c r="C97">
        <v>23.511904761904763</v>
      </c>
      <c r="D97">
        <v>40.196078431372548</v>
      </c>
      <c r="E97">
        <v>19.2</v>
      </c>
      <c r="H97">
        <v>10</v>
      </c>
      <c r="I97">
        <v>0.59816636851520577</v>
      </c>
      <c r="J97">
        <v>1.2758397932816534</v>
      </c>
      <c r="K97">
        <v>2.7880549682875269</v>
      </c>
      <c r="N97">
        <v>10</v>
      </c>
      <c r="O97">
        <v>2.3928571428571432</v>
      </c>
      <c r="P97">
        <v>3.0009920634920637</v>
      </c>
      <c r="Q97">
        <v>9.6982758620689662</v>
      </c>
    </row>
    <row r="99" spans="1:17" x14ac:dyDescent="0.25">
      <c r="B99" t="s">
        <v>15</v>
      </c>
      <c r="C99">
        <v>13.850108956777145</v>
      </c>
      <c r="D99">
        <v>35.584322822696095</v>
      </c>
      <c r="E99">
        <v>10.3242256781202</v>
      </c>
      <c r="H99" t="s">
        <v>15</v>
      </c>
      <c r="I99">
        <v>0.63377312996403068</v>
      </c>
      <c r="J99">
        <v>1.3754232401544035</v>
      </c>
      <c r="K99">
        <v>1.4121034149187066</v>
      </c>
      <c r="N99" t="s">
        <v>15</v>
      </c>
      <c r="O99">
        <v>1.9839275323641128</v>
      </c>
      <c r="P99">
        <v>5.1326575818798004</v>
      </c>
      <c r="Q99">
        <v>7.6037257677032501</v>
      </c>
    </row>
    <row r="100" spans="1:17" x14ac:dyDescent="0.25">
      <c r="B100" t="s">
        <v>43</v>
      </c>
      <c r="C100">
        <v>8.2178208210181758</v>
      </c>
      <c r="D100">
        <v>5.6149102172634819</v>
      </c>
      <c r="E100">
        <v>7.4041657817623809</v>
      </c>
      <c r="H100" t="s">
        <v>43</v>
      </c>
      <c r="I100">
        <v>0.18227753105291308</v>
      </c>
      <c r="J100">
        <v>0.22535263828971064</v>
      </c>
      <c r="K100">
        <v>0.79153866811818319</v>
      </c>
      <c r="N100" t="s">
        <v>43</v>
      </c>
      <c r="O100">
        <v>0.61990313807678732</v>
      </c>
      <c r="P100">
        <v>1.2838583958771417</v>
      </c>
      <c r="Q100">
        <v>3.5340092070904392</v>
      </c>
    </row>
    <row r="101" spans="1:17" x14ac:dyDescent="0.25">
      <c r="B101" t="s">
        <v>4</v>
      </c>
      <c r="C101">
        <v>2.5987031197572343</v>
      </c>
      <c r="D101">
        <v>1.775590514390349</v>
      </c>
      <c r="E101">
        <v>2.3414028043850319</v>
      </c>
      <c r="H101" t="s">
        <v>4</v>
      </c>
      <c r="I101">
        <v>5.7641216439927506E-2</v>
      </c>
      <c r="J101">
        <v>7.1262761372355723E-2</v>
      </c>
      <c r="K101">
        <v>0.25030650473495636</v>
      </c>
      <c r="N101" t="s">
        <v>4</v>
      </c>
      <c r="O101">
        <v>0.19603058450084987</v>
      </c>
      <c r="P101">
        <v>0.40599167241018963</v>
      </c>
      <c r="Q101">
        <v>1.1175518366411463</v>
      </c>
    </row>
    <row r="103" spans="1:17" x14ac:dyDescent="0.25">
      <c r="A103" s="48">
        <v>40787</v>
      </c>
    </row>
    <row r="104" spans="1:17" x14ac:dyDescent="0.25">
      <c r="A104" s="49" t="s">
        <v>40</v>
      </c>
      <c r="B104" t="s">
        <v>17</v>
      </c>
      <c r="C104" t="s">
        <v>10</v>
      </c>
      <c r="D104" t="s">
        <v>11</v>
      </c>
      <c r="E104" t="s">
        <v>12</v>
      </c>
      <c r="G104" s="50" t="s">
        <v>41</v>
      </c>
      <c r="H104" t="s">
        <v>17</v>
      </c>
      <c r="I104" t="s">
        <v>10</v>
      </c>
      <c r="J104" t="s">
        <v>11</v>
      </c>
      <c r="K104" t="s">
        <v>12</v>
      </c>
      <c r="M104" s="51" t="s">
        <v>42</v>
      </c>
      <c r="N104" t="s">
        <v>17</v>
      </c>
      <c r="O104" t="s">
        <v>10</v>
      </c>
      <c r="P104" t="s">
        <v>11</v>
      </c>
      <c r="Q104" t="s">
        <v>12</v>
      </c>
    </row>
    <row r="105" spans="1:17" x14ac:dyDescent="0.25">
      <c r="B105">
        <v>1</v>
      </c>
      <c r="C105">
        <v>11.538461538461538</v>
      </c>
      <c r="D105">
        <v>33.608815426997246</v>
      </c>
      <c r="E105">
        <v>6.007751937984497</v>
      </c>
      <c r="H105">
        <v>1</v>
      </c>
      <c r="I105">
        <v>1.1319761319761319</v>
      </c>
      <c r="J105">
        <v>2.4638863000931965</v>
      </c>
      <c r="K105">
        <v>1.5410958904109586</v>
      </c>
      <c r="N105">
        <v>1</v>
      </c>
      <c r="O105">
        <v>5.6499999999999995</v>
      </c>
      <c r="P105">
        <v>8.24</v>
      </c>
      <c r="Q105">
        <v>8.2777777777777786</v>
      </c>
    </row>
    <row r="106" spans="1:17" x14ac:dyDescent="0.25">
      <c r="B106">
        <v>2</v>
      </c>
      <c r="C106">
        <v>13.802083333333334</v>
      </c>
      <c r="D106">
        <v>24.637681159420293</v>
      </c>
      <c r="E106">
        <v>5.9770114942528751</v>
      </c>
      <c r="H106">
        <v>2</v>
      </c>
      <c r="I106">
        <v>1.1375299349982892</v>
      </c>
      <c r="J106">
        <v>1.7147829647829644</v>
      </c>
      <c r="K106">
        <v>1.7776165427172137</v>
      </c>
      <c r="N106">
        <v>2</v>
      </c>
      <c r="O106">
        <v>2.4503311258278146</v>
      </c>
      <c r="P106">
        <v>21.739130434782609</v>
      </c>
      <c r="Q106">
        <v>30.948905109489051</v>
      </c>
    </row>
    <row r="107" spans="1:17" x14ac:dyDescent="0.25">
      <c r="B107">
        <v>3</v>
      </c>
      <c r="C107">
        <v>15.692640692640691</v>
      </c>
      <c r="D107">
        <v>19.589552238805972</v>
      </c>
      <c r="E107">
        <v>4.5061728395061724</v>
      </c>
      <c r="H107">
        <v>3</v>
      </c>
      <c r="I107">
        <v>0.75139794967381168</v>
      </c>
      <c r="J107">
        <v>2.4859765425803158</v>
      </c>
      <c r="K107">
        <v>2.261887556005203</v>
      </c>
      <c r="N107">
        <v>3</v>
      </c>
      <c r="O107">
        <v>8.5148514851485135</v>
      </c>
      <c r="P107">
        <v>16.05263157894737</v>
      </c>
      <c r="Q107">
        <v>26.260869565217394</v>
      </c>
    </row>
    <row r="108" spans="1:17" x14ac:dyDescent="0.25">
      <c r="B108">
        <v>4</v>
      </c>
      <c r="C108">
        <v>9.5603271983640106</v>
      </c>
      <c r="D108">
        <v>25.574712643678165</v>
      </c>
      <c r="E108">
        <v>3.1250000000000009</v>
      </c>
      <c r="H108">
        <v>4</v>
      </c>
      <c r="I108">
        <v>0.82865884752677199</v>
      </c>
      <c r="J108">
        <v>1.9364725550292565</v>
      </c>
      <c r="K108">
        <v>0.72309151256519677</v>
      </c>
      <c r="N108">
        <v>4</v>
      </c>
      <c r="O108">
        <v>7.8740157480314963</v>
      </c>
      <c r="P108">
        <v>16.793893129770993</v>
      </c>
      <c r="Q108">
        <v>21.038251366120218</v>
      </c>
    </row>
    <row r="109" spans="1:17" x14ac:dyDescent="0.25">
      <c r="B109">
        <v>5</v>
      </c>
      <c r="C109">
        <v>7.9396325459317589</v>
      </c>
      <c r="D109">
        <v>25.637254901960787</v>
      </c>
      <c r="E109">
        <v>5.2345058626465661</v>
      </c>
      <c r="H109">
        <v>5</v>
      </c>
      <c r="I109">
        <v>0.58799257272539707</v>
      </c>
      <c r="J109">
        <v>0.87626689189189177</v>
      </c>
      <c r="K109">
        <v>0.94111969111969096</v>
      </c>
      <c r="N109">
        <v>5</v>
      </c>
      <c r="O109">
        <v>5.526315789473685</v>
      </c>
      <c r="P109">
        <v>18.061224489795919</v>
      </c>
      <c r="Q109">
        <v>33.841807909604512</v>
      </c>
    </row>
    <row r="110" spans="1:17" x14ac:dyDescent="0.25">
      <c r="B110">
        <v>6</v>
      </c>
      <c r="C110">
        <v>5.913978494623656</v>
      </c>
      <c r="D110">
        <v>32.614942528735639</v>
      </c>
      <c r="E110">
        <v>4.5875420875420891</v>
      </c>
      <c r="H110">
        <v>6</v>
      </c>
      <c r="I110">
        <v>0.53721754541426681</v>
      </c>
      <c r="J110">
        <v>2.1539721539721541</v>
      </c>
      <c r="K110">
        <v>0.84920986560330824</v>
      </c>
      <c r="N110">
        <v>6</v>
      </c>
      <c r="O110">
        <v>4.6399999999999997</v>
      </c>
      <c r="P110">
        <v>17.512690355329948</v>
      </c>
      <c r="Q110">
        <v>14.144736842105262</v>
      </c>
    </row>
    <row r="111" spans="1:17" x14ac:dyDescent="0.25">
      <c r="B111">
        <v>7</v>
      </c>
      <c r="C111">
        <v>6.9892473118279579</v>
      </c>
      <c r="D111">
        <v>28.537170263788969</v>
      </c>
      <c r="E111">
        <v>4.8611111111111116</v>
      </c>
      <c r="H111">
        <v>7</v>
      </c>
      <c r="I111">
        <v>1.1740463868123441</v>
      </c>
      <c r="J111">
        <v>2.3501762632197418</v>
      </c>
      <c r="K111">
        <v>1.4410895270270272</v>
      </c>
      <c r="N111">
        <v>7</v>
      </c>
      <c r="O111">
        <v>6.7241379310344813</v>
      </c>
      <c r="P111">
        <v>15.882352941176469</v>
      </c>
      <c r="Q111">
        <v>34.777070063694268</v>
      </c>
    </row>
    <row r="112" spans="1:17" x14ac:dyDescent="0.25">
      <c r="B112">
        <v>8</v>
      </c>
      <c r="C112">
        <v>11.598440545808968</v>
      </c>
      <c r="D112">
        <v>38.848631239935592</v>
      </c>
      <c r="E112">
        <v>-1.3565891472868219</v>
      </c>
      <c r="H112">
        <v>8</v>
      </c>
      <c r="I112">
        <v>0.59426896776294369</v>
      </c>
      <c r="J112">
        <v>2.0608108108108101</v>
      </c>
      <c r="K112">
        <v>0.62922297297297292</v>
      </c>
      <c r="N112">
        <v>8</v>
      </c>
      <c r="O112">
        <v>9.9397590361445793</v>
      </c>
      <c r="P112">
        <v>22.52577319587629</v>
      </c>
      <c r="Q112">
        <v>15.172413793103448</v>
      </c>
    </row>
    <row r="113" spans="1:17" x14ac:dyDescent="0.25">
      <c r="B113">
        <v>9</v>
      </c>
      <c r="C113">
        <v>15.833333333333332</v>
      </c>
      <c r="D113">
        <v>34.887737478411061</v>
      </c>
      <c r="E113">
        <v>1.3761467889908259</v>
      </c>
      <c r="H113">
        <v>9</v>
      </c>
      <c r="I113">
        <v>0.6834420627524076</v>
      </c>
      <c r="J113">
        <v>2.4453024453024454</v>
      </c>
      <c r="K113">
        <v>2.3665973665973672</v>
      </c>
      <c r="N113">
        <v>9</v>
      </c>
      <c r="O113">
        <v>7.3000000000000007</v>
      </c>
      <c r="P113">
        <v>14.927536231884059</v>
      </c>
      <c r="Q113">
        <v>26.276595744680854</v>
      </c>
    </row>
    <row r="114" spans="1:17" x14ac:dyDescent="0.25">
      <c r="B114">
        <v>10</v>
      </c>
      <c r="C114">
        <v>16.545012165450125</v>
      </c>
      <c r="D114">
        <v>34.934086629001889</v>
      </c>
      <c r="E114">
        <v>11.820330969267141</v>
      </c>
      <c r="H114">
        <v>10</v>
      </c>
      <c r="I114">
        <v>0.88830088830088827</v>
      </c>
      <c r="J114">
        <v>2.6045276045276045</v>
      </c>
      <c r="K114">
        <v>1.3161599099099097</v>
      </c>
      <c r="N114">
        <v>10</v>
      </c>
      <c r="O114">
        <v>7.9032258064516139</v>
      </c>
      <c r="P114">
        <v>21.275510204081634</v>
      </c>
      <c r="Q114">
        <v>25.348837209302328</v>
      </c>
    </row>
    <row r="116" spans="1:17" x14ac:dyDescent="0.25">
      <c r="B116" t="s">
        <v>15</v>
      </c>
      <c r="C116">
        <v>11.541315715977538</v>
      </c>
      <c r="D116">
        <v>29.887058451073564</v>
      </c>
      <c r="E116">
        <v>5.2772858990334752</v>
      </c>
      <c r="H116" t="s">
        <v>15</v>
      </c>
      <c r="I116">
        <v>0.83148312879432529</v>
      </c>
      <c r="J116">
        <v>2.1092174532210377</v>
      </c>
      <c r="K116">
        <v>1.384709083492885</v>
      </c>
      <c r="N116" t="s">
        <v>15</v>
      </c>
      <c r="O116">
        <v>6.6522636922112186</v>
      </c>
      <c r="P116">
        <v>17.301074256164529</v>
      </c>
      <c r="Q116">
        <v>23.608726538109515</v>
      </c>
    </row>
    <row r="117" spans="1:17" x14ac:dyDescent="0.25">
      <c r="B117" t="s">
        <v>43</v>
      </c>
      <c r="C117">
        <v>3.8742873492843222</v>
      </c>
      <c r="D117">
        <v>6.0014428669827673</v>
      </c>
      <c r="E117">
        <v>2.8489307148151544</v>
      </c>
      <c r="H117" t="s">
        <v>43</v>
      </c>
      <c r="I117">
        <v>0.24381840885129291</v>
      </c>
      <c r="J117">
        <v>0.51575365101669401</v>
      </c>
      <c r="K117">
        <v>0.61574575889514271</v>
      </c>
      <c r="N117" t="s">
        <v>43</v>
      </c>
      <c r="O117">
        <v>2.1534701994277765</v>
      </c>
      <c r="P117">
        <v>4.1496711238055219</v>
      </c>
      <c r="Q117">
        <v>8.8373528779695611</v>
      </c>
    </row>
    <row r="118" spans="1:17" x14ac:dyDescent="0.25">
      <c r="B118" t="s">
        <v>4</v>
      </c>
      <c r="C118">
        <v>1.2251572333714777</v>
      </c>
      <c r="D118">
        <v>1.8978228707036475</v>
      </c>
      <c r="E118">
        <v>0.94964357160505142</v>
      </c>
      <c r="H118" t="s">
        <v>4</v>
      </c>
      <c r="I118">
        <v>7.7102150744824377E-2</v>
      </c>
      <c r="J118">
        <v>0.16309562487603699</v>
      </c>
      <c r="K118">
        <v>0.19471590576975348</v>
      </c>
      <c r="N118" t="s">
        <v>4</v>
      </c>
      <c r="O118">
        <v>0.68098707034888017</v>
      </c>
      <c r="P118">
        <v>1.3122412291856014</v>
      </c>
      <c r="Q118">
        <v>2.7946163581027874</v>
      </c>
    </row>
    <row r="120" spans="1:17" x14ac:dyDescent="0.25">
      <c r="A120" s="48">
        <v>40817</v>
      </c>
    </row>
    <row r="121" spans="1:17" x14ac:dyDescent="0.25">
      <c r="A121" s="49" t="s">
        <v>40</v>
      </c>
      <c r="B121" t="s">
        <v>17</v>
      </c>
      <c r="C121" t="s">
        <v>10</v>
      </c>
      <c r="D121" t="s">
        <v>11</v>
      </c>
      <c r="E121" t="s">
        <v>12</v>
      </c>
      <c r="G121" s="50" t="s">
        <v>41</v>
      </c>
      <c r="H121" t="s">
        <v>17</v>
      </c>
      <c r="I121" t="s">
        <v>10</v>
      </c>
      <c r="J121" t="s">
        <v>11</v>
      </c>
      <c r="K121" t="s">
        <v>12</v>
      </c>
      <c r="M121" s="51" t="s">
        <v>42</v>
      </c>
      <c r="N121" t="s">
        <v>17</v>
      </c>
      <c r="O121" t="s">
        <v>10</v>
      </c>
      <c r="P121" t="s">
        <v>11</v>
      </c>
      <c r="Q121" t="s">
        <v>12</v>
      </c>
    </row>
    <row r="122" spans="1:17" x14ac:dyDescent="0.25">
      <c r="B122">
        <v>1</v>
      </c>
      <c r="C122">
        <v>18.644067796610173</v>
      </c>
      <c r="D122">
        <v>38.379204892966364</v>
      </c>
      <c r="E122">
        <v>6.5359477124183014</v>
      </c>
      <c r="H122">
        <v>1</v>
      </c>
      <c r="I122">
        <v>0.73903445628179298</v>
      </c>
      <c r="J122">
        <v>0.13993003498250875</v>
      </c>
      <c r="N122">
        <v>1</v>
      </c>
      <c r="O122">
        <v>0.61494796594134349</v>
      </c>
      <c r="P122">
        <v>10.941370767960365</v>
      </c>
      <c r="Q122">
        <v>12.100840336134455</v>
      </c>
    </row>
    <row r="123" spans="1:17" x14ac:dyDescent="0.25">
      <c r="B123">
        <v>2</v>
      </c>
      <c r="C123">
        <v>21.400394477317555</v>
      </c>
      <c r="D123">
        <v>30.628272251308903</v>
      </c>
      <c r="E123">
        <v>15.966921119592877</v>
      </c>
      <c r="H123">
        <v>2</v>
      </c>
      <c r="I123">
        <v>0.85764079985323793</v>
      </c>
      <c r="J123">
        <v>1.5566290928609772</v>
      </c>
      <c r="K123">
        <v>1.1551155115511551</v>
      </c>
      <c r="N123">
        <v>2</v>
      </c>
      <c r="O123">
        <v>2.7777777777777781</v>
      </c>
      <c r="P123">
        <v>11.978704525288377</v>
      </c>
      <c r="Q123">
        <v>14.909297052154194</v>
      </c>
    </row>
    <row r="124" spans="1:17" x14ac:dyDescent="0.25">
      <c r="B124">
        <v>3</v>
      </c>
      <c r="C124">
        <v>15.690104166666666</v>
      </c>
      <c r="D124">
        <v>38.149350649350652</v>
      </c>
      <c r="E124">
        <v>13.392857142857146</v>
      </c>
      <c r="H124">
        <v>3</v>
      </c>
      <c r="I124">
        <v>0.68306010928961747</v>
      </c>
      <c r="J124">
        <v>1.9021739130434785</v>
      </c>
      <c r="K124">
        <v>0.19681517266058329</v>
      </c>
      <c r="N124">
        <v>3</v>
      </c>
      <c r="O124">
        <v>2.4223602484472053</v>
      </c>
      <c r="P124">
        <v>12.254259501965926</v>
      </c>
      <c r="Q124">
        <v>20.626003210272874</v>
      </c>
    </row>
    <row r="125" spans="1:17" x14ac:dyDescent="0.25">
      <c r="B125">
        <v>4</v>
      </c>
      <c r="C125">
        <v>11.929223744292239</v>
      </c>
      <c r="D125">
        <v>32.492354740061167</v>
      </c>
      <c r="E125">
        <v>5.4369918699187014</v>
      </c>
      <c r="H125">
        <v>4</v>
      </c>
      <c r="I125">
        <v>0.60623283129676997</v>
      </c>
      <c r="J125">
        <v>2.0879390813068039</v>
      </c>
      <c r="K125">
        <v>1.0291072950919498</v>
      </c>
      <c r="N125">
        <v>4</v>
      </c>
      <c r="O125">
        <v>3.5502958579881652</v>
      </c>
      <c r="P125">
        <v>10.051546391752579</v>
      </c>
      <c r="Q125">
        <v>8.6394557823129254</v>
      </c>
    </row>
    <row r="126" spans="1:17" x14ac:dyDescent="0.25">
      <c r="B126">
        <v>5</v>
      </c>
      <c r="C126">
        <v>13.211382113821141</v>
      </c>
      <c r="D126">
        <v>21.36752136752137</v>
      </c>
      <c r="E126">
        <v>2.5555555555555558</v>
      </c>
      <c r="H126">
        <v>5</v>
      </c>
      <c r="I126">
        <v>0.16157461809635723</v>
      </c>
      <c r="J126">
        <v>0.88264138607388032</v>
      </c>
      <c r="K126">
        <v>0.41617704661182919</v>
      </c>
      <c r="N126">
        <v>5</v>
      </c>
      <c r="O126">
        <v>3.4782608695652173</v>
      </c>
      <c r="P126">
        <v>10.467205750224618</v>
      </c>
      <c r="Q126">
        <v>12.917933130699089</v>
      </c>
    </row>
    <row r="127" spans="1:17" x14ac:dyDescent="0.25">
      <c r="B127">
        <v>6</v>
      </c>
      <c r="C127">
        <v>17.671394799054376</v>
      </c>
      <c r="D127">
        <v>26.984126984126984</v>
      </c>
      <c r="E127">
        <v>5.3350970017636694</v>
      </c>
      <c r="H127">
        <v>6</v>
      </c>
      <c r="I127">
        <v>0.61436672967863892</v>
      </c>
      <c r="J127">
        <v>2.1506874767744328</v>
      </c>
      <c r="K127">
        <v>2.5135869565217397</v>
      </c>
      <c r="N127">
        <v>6</v>
      </c>
      <c r="O127">
        <v>6.3996696944673817</v>
      </c>
      <c r="P127">
        <v>23.368022705771047</v>
      </c>
      <c r="Q127">
        <v>21.428571428571431</v>
      </c>
    </row>
    <row r="128" spans="1:17" x14ac:dyDescent="0.25">
      <c r="B128">
        <v>7</v>
      </c>
      <c r="C128">
        <v>11.260162601626018</v>
      </c>
      <c r="D128">
        <v>31.395348837209301</v>
      </c>
      <c r="E128">
        <v>2.9583333333333339</v>
      </c>
      <c r="H128">
        <v>7</v>
      </c>
      <c r="I128">
        <v>0.58742817940142356</v>
      </c>
      <c r="J128">
        <v>1.8273471959672341</v>
      </c>
      <c r="K128">
        <v>0.7977103885032274</v>
      </c>
      <c r="N128">
        <v>7</v>
      </c>
      <c r="O128">
        <v>2.9556650246305418</v>
      </c>
      <c r="P128">
        <v>7.6830732292917174</v>
      </c>
      <c r="Q128">
        <v>3.9377289377289371</v>
      </c>
    </row>
    <row r="129" spans="1:17" x14ac:dyDescent="0.25">
      <c r="B129">
        <v>8</v>
      </c>
      <c r="C129">
        <v>6.8095238095238111</v>
      </c>
      <c r="D129">
        <v>20.506108202443283</v>
      </c>
      <c r="E129">
        <v>2.1014492753623193</v>
      </c>
      <c r="H129">
        <v>8</v>
      </c>
      <c r="I129">
        <v>1.1594202898550723</v>
      </c>
      <c r="J129">
        <v>2.3550724637681162</v>
      </c>
      <c r="K129">
        <v>7.3742540494458666</v>
      </c>
      <c r="N129">
        <v>8</v>
      </c>
      <c r="O129">
        <v>1.360544217687075</v>
      </c>
      <c r="P129">
        <v>10.941043083900228</v>
      </c>
      <c r="Q129">
        <v>14.103730664240215</v>
      </c>
    </row>
    <row r="130" spans="1:17" x14ac:dyDescent="0.25">
      <c r="B130">
        <v>9</v>
      </c>
      <c r="C130">
        <v>12.296037296037298</v>
      </c>
      <c r="D130">
        <v>31.447368421052634</v>
      </c>
      <c r="E130">
        <v>7.6227390180878558</v>
      </c>
      <c r="H130">
        <v>9</v>
      </c>
      <c r="I130">
        <v>0.51759834368530033</v>
      </c>
      <c r="J130">
        <v>1.8908514492753628</v>
      </c>
      <c r="K130">
        <v>0.34249044631912906</v>
      </c>
      <c r="N130">
        <v>9</v>
      </c>
      <c r="O130">
        <v>1.873536299765808</v>
      </c>
      <c r="P130">
        <v>8.8571428571428559</v>
      </c>
      <c r="Q130">
        <v>1.5796703296703296</v>
      </c>
    </row>
    <row r="131" spans="1:17" x14ac:dyDescent="0.25">
      <c r="B131">
        <v>10</v>
      </c>
      <c r="C131">
        <v>15.192307692307693</v>
      </c>
      <c r="D131">
        <v>27.552986512524093</v>
      </c>
      <c r="E131">
        <v>14.858490566037737</v>
      </c>
      <c r="H131">
        <v>10</v>
      </c>
      <c r="I131">
        <v>0.75127877237851659</v>
      </c>
      <c r="K131">
        <v>0.39302382706951616</v>
      </c>
      <c r="N131">
        <v>10</v>
      </c>
      <c r="O131">
        <v>2.753872633390706</v>
      </c>
      <c r="P131">
        <v>8.2142857142857153</v>
      </c>
      <c r="Q131">
        <v>29.125615763546797</v>
      </c>
    </row>
    <row r="133" spans="1:17" x14ac:dyDescent="0.25">
      <c r="B133" t="s">
        <v>15</v>
      </c>
      <c r="C133">
        <v>14.410459849725697</v>
      </c>
      <c r="D133">
        <v>29.890264285856478</v>
      </c>
      <c r="E133">
        <v>7.67643825949275</v>
      </c>
      <c r="H133" t="s">
        <v>15</v>
      </c>
      <c r="I133">
        <v>0.6677635129816728</v>
      </c>
      <c r="J133">
        <v>1.6436968993391996</v>
      </c>
      <c r="K133">
        <v>1.5798089659749996</v>
      </c>
      <c r="N133" t="s">
        <v>15</v>
      </c>
      <c r="O133">
        <v>2.8186930589661219</v>
      </c>
      <c r="P133">
        <v>11.475665452758344</v>
      </c>
      <c r="Q133">
        <v>13.936884663533124</v>
      </c>
    </row>
    <row r="134" spans="1:17" x14ac:dyDescent="0.25">
      <c r="B134" t="s">
        <v>43</v>
      </c>
      <c r="C134">
        <v>4.2088372492798829</v>
      </c>
      <c r="D134">
        <v>6.0266817581881833</v>
      </c>
      <c r="E134">
        <v>5.2106353151348044</v>
      </c>
      <c r="H134" t="s">
        <v>43</v>
      </c>
      <c r="I134">
        <v>0.25428240742595626</v>
      </c>
      <c r="J134">
        <v>0.70446522311846793</v>
      </c>
      <c r="K134">
        <v>2.2844303821613203</v>
      </c>
      <c r="N134" t="s">
        <v>43</v>
      </c>
      <c r="O134">
        <v>1.5581825081383851</v>
      </c>
      <c r="P134">
        <v>4.4444825989340249</v>
      </c>
      <c r="Q134">
        <v>8.2845008463578598</v>
      </c>
    </row>
    <row r="135" spans="1:17" x14ac:dyDescent="0.25">
      <c r="B135" t="s">
        <v>4</v>
      </c>
      <c r="C135">
        <v>1.3309512008682305</v>
      </c>
      <c r="D135">
        <v>1.9058041088862783</v>
      </c>
      <c r="E135">
        <v>1.6477475652335214</v>
      </c>
      <c r="H135" t="s">
        <v>4</v>
      </c>
      <c r="I135">
        <v>8.0411157637693548E-2</v>
      </c>
      <c r="J135">
        <v>0.22277146374330639</v>
      </c>
      <c r="K135">
        <v>0.72240031637186564</v>
      </c>
      <c r="N135" t="s">
        <v>4</v>
      </c>
      <c r="O135">
        <v>0.49274057359511486</v>
      </c>
      <c r="P135">
        <v>1.4054688033616165</v>
      </c>
      <c r="Q135">
        <v>2.619789195208349</v>
      </c>
    </row>
    <row r="137" spans="1:17" x14ac:dyDescent="0.25">
      <c r="A137" s="48">
        <v>40848</v>
      </c>
    </row>
    <row r="138" spans="1:17" x14ac:dyDescent="0.25">
      <c r="A138" s="49" t="s">
        <v>40</v>
      </c>
      <c r="B138" t="s">
        <v>17</v>
      </c>
      <c r="C138" t="s">
        <v>10</v>
      </c>
      <c r="D138" t="s">
        <v>11</v>
      </c>
      <c r="E138" t="s">
        <v>12</v>
      </c>
      <c r="G138" s="50" t="s">
        <v>41</v>
      </c>
      <c r="H138" t="s">
        <v>17</v>
      </c>
      <c r="I138" t="s">
        <v>10</v>
      </c>
      <c r="J138" t="s">
        <v>11</v>
      </c>
      <c r="K138" t="s">
        <v>12</v>
      </c>
      <c r="M138" s="51" t="s">
        <v>42</v>
      </c>
      <c r="N138" t="s">
        <v>17</v>
      </c>
      <c r="O138" t="s">
        <v>10</v>
      </c>
      <c r="P138" t="s">
        <v>11</v>
      </c>
      <c r="Q138" t="s">
        <v>12</v>
      </c>
    </row>
    <row r="139" spans="1:17" x14ac:dyDescent="0.25">
      <c r="B139">
        <v>1</v>
      </c>
      <c r="C139">
        <v>11.707566462167691</v>
      </c>
      <c r="D139">
        <v>43.600000000000009</v>
      </c>
      <c r="E139">
        <v>12.152777777777779</v>
      </c>
      <c r="H139">
        <v>1</v>
      </c>
      <c r="I139">
        <v>0.64215686274509798</v>
      </c>
      <c r="J139">
        <v>1.4201680672268906</v>
      </c>
      <c r="K139">
        <v>2.4784482758620694</v>
      </c>
      <c r="N139">
        <v>1</v>
      </c>
      <c r="O139">
        <v>4.1015624999999991</v>
      </c>
      <c r="P139">
        <v>9.0553977272727266</v>
      </c>
      <c r="Q139">
        <v>3.454773869346734</v>
      </c>
    </row>
    <row r="140" spans="1:17" x14ac:dyDescent="0.25">
      <c r="B140">
        <v>2</v>
      </c>
      <c r="C140">
        <v>15.492957746478876</v>
      </c>
      <c r="D140">
        <v>36.870155038759691</v>
      </c>
      <c r="E140">
        <v>7.1553228621291458</v>
      </c>
      <c r="H140">
        <v>2</v>
      </c>
      <c r="I140">
        <v>0.80532212885154053</v>
      </c>
      <c r="J140">
        <v>1.4812446717817567</v>
      </c>
      <c r="K140">
        <v>1.0670057496682883</v>
      </c>
      <c r="N140">
        <v>2</v>
      </c>
      <c r="O140">
        <v>2.3347701149425286</v>
      </c>
      <c r="P140">
        <v>7.259615384615385</v>
      </c>
      <c r="Q140">
        <v>13.760964912280702</v>
      </c>
    </row>
    <row r="141" spans="1:17" x14ac:dyDescent="0.25">
      <c r="B141">
        <v>3</v>
      </c>
      <c r="C141">
        <v>33.533333333333339</v>
      </c>
      <c r="D141">
        <v>35.026737967914443</v>
      </c>
      <c r="E141">
        <v>10.227272727272728</v>
      </c>
      <c r="H141">
        <v>3</v>
      </c>
      <c r="I141">
        <v>0.60792033348772578</v>
      </c>
      <c r="J141">
        <v>1.2605042016806722</v>
      </c>
      <c r="K141">
        <v>1.3427109974424554</v>
      </c>
      <c r="N141">
        <v>3</v>
      </c>
      <c r="O141">
        <v>3.4926470588235294</v>
      </c>
      <c r="P141">
        <v>10.602678571428569</v>
      </c>
      <c r="Q141">
        <v>3.8060897435897432</v>
      </c>
    </row>
    <row r="142" spans="1:17" x14ac:dyDescent="0.25">
      <c r="B142">
        <v>4</v>
      </c>
      <c r="C142">
        <v>13.582677165354335</v>
      </c>
      <c r="D142">
        <v>36.175337186897885</v>
      </c>
      <c r="E142">
        <v>5.6260575296108302</v>
      </c>
      <c r="H142">
        <v>4</v>
      </c>
      <c r="I142">
        <v>0.73529411764705876</v>
      </c>
      <c r="J142">
        <v>1.1831048208757187</v>
      </c>
      <c r="K142">
        <v>1.6042780748663104</v>
      </c>
      <c r="N142">
        <v>4</v>
      </c>
      <c r="O142">
        <v>2.7134146341463414</v>
      </c>
      <c r="P142">
        <v>5.5121527777777786</v>
      </c>
      <c r="Q142">
        <v>9.5323741007194265</v>
      </c>
    </row>
    <row r="143" spans="1:17" x14ac:dyDescent="0.25">
      <c r="B143">
        <v>5</v>
      </c>
      <c r="C143">
        <v>6.3755020080321305</v>
      </c>
      <c r="D143">
        <v>26.888020833333336</v>
      </c>
      <c r="E143">
        <v>8.8685015290519864</v>
      </c>
      <c r="H143">
        <v>5</v>
      </c>
      <c r="I143">
        <v>0.70732097186700771</v>
      </c>
      <c r="J143">
        <v>1.6124871001031993</v>
      </c>
      <c r="K143">
        <v>2.617148554336989</v>
      </c>
      <c r="N143">
        <v>5</v>
      </c>
      <c r="O143">
        <v>2.1404109589041096</v>
      </c>
      <c r="P143">
        <v>8.310055865921786</v>
      </c>
      <c r="Q143">
        <v>11.187845303867402</v>
      </c>
    </row>
    <row r="144" spans="1:17" x14ac:dyDescent="0.25">
      <c r="B144">
        <v>6</v>
      </c>
      <c r="C144">
        <v>7.6344086021505388</v>
      </c>
      <c r="D144">
        <v>29.577464788732399</v>
      </c>
      <c r="E144">
        <v>8.0246913580246915</v>
      </c>
      <c r="H144">
        <v>6</v>
      </c>
      <c r="I144">
        <v>0.54323968393327482</v>
      </c>
      <c r="J144">
        <v>1.3888888888888891</v>
      </c>
      <c r="K144">
        <v>1.3493026076409946</v>
      </c>
      <c r="N144">
        <v>6</v>
      </c>
      <c r="O144">
        <v>3.4841954022988508</v>
      </c>
      <c r="P144">
        <v>7.9353932584269637</v>
      </c>
      <c r="Q144">
        <v>2.5</v>
      </c>
    </row>
    <row r="145" spans="1:17" x14ac:dyDescent="0.25">
      <c r="B145">
        <v>7</v>
      </c>
      <c r="C145">
        <v>7.8320802005012524</v>
      </c>
      <c r="D145">
        <v>29.052511415525117</v>
      </c>
      <c r="E145">
        <v>2.3927392739273925</v>
      </c>
      <c r="H145">
        <v>7</v>
      </c>
      <c r="I145">
        <v>0.82803391626921041</v>
      </c>
      <c r="J145">
        <v>1.5338917023763146</v>
      </c>
      <c r="K145">
        <v>2.5769653655854863</v>
      </c>
      <c r="N145">
        <v>7</v>
      </c>
      <c r="O145">
        <v>2.5337837837837838</v>
      </c>
      <c r="P145">
        <v>9.6088435374149661</v>
      </c>
      <c r="Q145">
        <v>8.6805555555555536</v>
      </c>
    </row>
    <row r="146" spans="1:17" x14ac:dyDescent="0.25">
      <c r="B146">
        <v>8</v>
      </c>
      <c r="C146">
        <v>16.062801932367151</v>
      </c>
      <c r="D146">
        <v>44.512195121951223</v>
      </c>
      <c r="E146">
        <v>8.3974358974358996</v>
      </c>
      <c r="H146">
        <v>8</v>
      </c>
      <c r="I146">
        <v>0.6901444788441693</v>
      </c>
      <c r="J146">
        <v>1.5231092436974791</v>
      </c>
      <c r="K146">
        <v>1.9093927893738138</v>
      </c>
      <c r="N146">
        <v>8</v>
      </c>
      <c r="O146">
        <v>1.9642857142857142</v>
      </c>
      <c r="P146">
        <v>6.1580882352941169</v>
      </c>
      <c r="Q146">
        <v>2.1857923497267762</v>
      </c>
    </row>
    <row r="147" spans="1:17" x14ac:dyDescent="0.25">
      <c r="B147">
        <v>9</v>
      </c>
      <c r="C147">
        <v>14.141414141414138</v>
      </c>
      <c r="D147">
        <v>33.010752688172047</v>
      </c>
      <c r="E147">
        <v>8.3333333333333339</v>
      </c>
      <c r="H147">
        <v>9</v>
      </c>
      <c r="I147">
        <v>0.63593004769475359</v>
      </c>
      <c r="J147">
        <v>1.9965277777777783</v>
      </c>
      <c r="K147">
        <v>3.0252100840336142</v>
      </c>
      <c r="N147">
        <v>9</v>
      </c>
      <c r="O147">
        <v>1.3541666666666667</v>
      </c>
      <c r="P147">
        <v>8.8709677419354822</v>
      </c>
      <c r="Q147">
        <v>0.83892617449664431</v>
      </c>
    </row>
    <row r="148" spans="1:17" x14ac:dyDescent="0.25">
      <c r="B148">
        <v>10</v>
      </c>
      <c r="C148">
        <v>15.916666666666668</v>
      </c>
      <c r="D148">
        <v>33.333333333333329</v>
      </c>
      <c r="E148">
        <v>13.741721854304636</v>
      </c>
      <c r="H148">
        <v>10</v>
      </c>
      <c r="I148">
        <v>1.0931372549019609</v>
      </c>
      <c r="J148">
        <v>1.7077798861480076</v>
      </c>
      <c r="K148">
        <v>2.0808823529411766</v>
      </c>
      <c r="N148">
        <v>10</v>
      </c>
      <c r="O148">
        <v>3.7828947368421044</v>
      </c>
      <c r="P148">
        <v>7.4928977272727266</v>
      </c>
      <c r="Q148">
        <v>11.339820359281436</v>
      </c>
    </row>
    <row r="150" spans="1:17" x14ac:dyDescent="0.25">
      <c r="B150" t="s">
        <v>15</v>
      </c>
      <c r="C150">
        <v>14.227940825846611</v>
      </c>
      <c r="D150">
        <v>34.804650837461949</v>
      </c>
      <c r="E150">
        <v>8.4919854142868409</v>
      </c>
      <c r="H150" t="s">
        <v>15</v>
      </c>
      <c r="I150">
        <v>0.72884997962417997</v>
      </c>
      <c r="J150">
        <v>1.5107706360556707</v>
      </c>
      <c r="K150">
        <v>2.0051344851751201</v>
      </c>
      <c r="N150" t="s">
        <v>15</v>
      </c>
      <c r="O150">
        <v>2.7902131570693625</v>
      </c>
      <c r="P150">
        <v>8.0806090827360499</v>
      </c>
      <c r="Q150">
        <v>6.7287142368864412</v>
      </c>
    </row>
    <row r="151" spans="1:17" x14ac:dyDescent="0.25">
      <c r="B151" t="s">
        <v>43</v>
      </c>
      <c r="C151">
        <v>7.6980198942204767</v>
      </c>
      <c r="D151">
        <v>5.8333852626410936</v>
      </c>
      <c r="E151">
        <v>3.1896988117945382</v>
      </c>
      <c r="H151" t="s">
        <v>43</v>
      </c>
      <c r="I151">
        <v>0.15478256223590228</v>
      </c>
      <c r="J151">
        <v>0.23087746926070965</v>
      </c>
      <c r="K151">
        <v>0.65749760244844602</v>
      </c>
      <c r="N151" t="s">
        <v>43</v>
      </c>
      <c r="O151">
        <v>0.88980581666651382</v>
      </c>
      <c r="P151">
        <v>1.5512517424797456</v>
      </c>
      <c r="Q151">
        <v>4.6516314762838507</v>
      </c>
    </row>
    <row r="152" spans="1:17" x14ac:dyDescent="0.25">
      <c r="B152" t="s">
        <v>4</v>
      </c>
      <c r="C152">
        <v>2.4343276339025164</v>
      </c>
      <c r="D152">
        <v>1.8446783899205383</v>
      </c>
      <c r="E152">
        <v>1.0086713295203491</v>
      </c>
      <c r="H152" t="s">
        <v>4</v>
      </c>
      <c r="I152">
        <v>4.8946543874221558E-2</v>
      </c>
      <c r="J152">
        <v>7.300986632793538E-2</v>
      </c>
      <c r="K152">
        <v>0.20791899798369909</v>
      </c>
      <c r="N152" t="s">
        <v>4</v>
      </c>
      <c r="O152">
        <v>0.28138130559323971</v>
      </c>
      <c r="P152">
        <v>0.49054887305409711</v>
      </c>
      <c r="Q152">
        <v>1.4709750300788478</v>
      </c>
    </row>
    <row r="154" spans="1:17" x14ac:dyDescent="0.25">
      <c r="A154" s="48">
        <v>40878</v>
      </c>
    </row>
    <row r="155" spans="1:17" x14ac:dyDescent="0.25">
      <c r="A155" s="49" t="s">
        <v>40</v>
      </c>
      <c r="B155" t="s">
        <v>17</v>
      </c>
      <c r="C155" t="s">
        <v>10</v>
      </c>
      <c r="D155" t="s">
        <v>11</v>
      </c>
      <c r="E155" t="s">
        <v>12</v>
      </c>
      <c r="G155" s="50" t="s">
        <v>41</v>
      </c>
      <c r="H155" t="s">
        <v>17</v>
      </c>
      <c r="I155" t="s">
        <v>10</v>
      </c>
      <c r="J155" t="s">
        <v>11</v>
      </c>
      <c r="K155" t="s">
        <v>12</v>
      </c>
      <c r="M155" s="51" t="s">
        <v>42</v>
      </c>
      <c r="N155" t="s">
        <v>17</v>
      </c>
      <c r="O155" t="s">
        <v>10</v>
      </c>
      <c r="P155" t="s">
        <v>11</v>
      </c>
      <c r="Q155" t="s">
        <v>12</v>
      </c>
    </row>
    <row r="156" spans="1:17" x14ac:dyDescent="0.25">
      <c r="B156">
        <v>1</v>
      </c>
      <c r="C156">
        <v>11.700913242009134</v>
      </c>
      <c r="D156">
        <v>39.285714285714285</v>
      </c>
      <c r="E156">
        <v>3.9007092198581561</v>
      </c>
      <c r="H156">
        <v>1</v>
      </c>
      <c r="I156">
        <v>0.70577345828994553</v>
      </c>
      <c r="J156">
        <v>2.2429750687901278</v>
      </c>
      <c r="K156">
        <v>5.2665245202558646</v>
      </c>
      <c r="N156">
        <v>1</v>
      </c>
      <c r="Q156">
        <v>12.025605852766345</v>
      </c>
    </row>
    <row r="157" spans="1:17" x14ac:dyDescent="0.25">
      <c r="B157">
        <v>2</v>
      </c>
      <c r="C157">
        <v>11.367521367521368</v>
      </c>
      <c r="D157">
        <v>34.649122807017548</v>
      </c>
      <c r="E157">
        <v>9.0170940170940206</v>
      </c>
      <c r="H157">
        <v>2</v>
      </c>
      <c r="I157">
        <v>0.46722907203114866</v>
      </c>
      <c r="J157">
        <v>1.9326444699579031</v>
      </c>
      <c r="K157">
        <v>4.2081260364842459</v>
      </c>
      <c r="N157">
        <v>2</v>
      </c>
      <c r="O157">
        <v>1.7928756782259962</v>
      </c>
      <c r="P157">
        <v>5.9829059829059821</v>
      </c>
      <c r="Q157">
        <v>2.7944111776447107</v>
      </c>
    </row>
    <row r="158" spans="1:17" x14ac:dyDescent="0.25">
      <c r="B158">
        <v>3</v>
      </c>
      <c r="C158">
        <v>16.317626527050614</v>
      </c>
      <c r="D158">
        <v>34.382284382284382</v>
      </c>
      <c r="E158">
        <v>9.9407783417935693</v>
      </c>
      <c r="H158">
        <v>3</v>
      </c>
      <c r="I158">
        <v>0.16443207690361752</v>
      </c>
      <c r="J158">
        <v>2.1407560736463664</v>
      </c>
      <c r="K158">
        <v>5.6496364332185234</v>
      </c>
      <c r="N158">
        <v>3</v>
      </c>
      <c r="O158">
        <v>4.7266313932980601</v>
      </c>
      <c r="P158">
        <v>14.857632198672659</v>
      </c>
      <c r="Q158">
        <v>9.0590590590590594</v>
      </c>
    </row>
    <row r="159" spans="1:17" x14ac:dyDescent="0.25">
      <c r="B159">
        <v>4</v>
      </c>
      <c r="C159">
        <v>12.313432835820898</v>
      </c>
      <c r="D159">
        <v>34.674329501915715</v>
      </c>
      <c r="E159">
        <v>5.9670781893004108</v>
      </c>
      <c r="H159">
        <v>4</v>
      </c>
      <c r="I159">
        <v>0.21031207598371776</v>
      </c>
      <c r="J159">
        <v>1.9266413032874841</v>
      </c>
      <c r="K159">
        <v>0.92227541537595026</v>
      </c>
      <c r="N159">
        <v>4</v>
      </c>
      <c r="O159">
        <v>0.2743484224965706</v>
      </c>
      <c r="P159">
        <v>6.25</v>
      </c>
    </row>
    <row r="160" spans="1:17" x14ac:dyDescent="0.25">
      <c r="B160">
        <v>5</v>
      </c>
      <c r="C160">
        <v>19.51530612244898</v>
      </c>
      <c r="D160">
        <v>33.737373737373737</v>
      </c>
      <c r="E160">
        <v>3.3489096573208719</v>
      </c>
      <c r="H160">
        <v>5</v>
      </c>
      <c r="I160">
        <v>0.42926958129705461</v>
      </c>
      <c r="J160">
        <v>1.9042717447246529</v>
      </c>
      <c r="K160">
        <v>4.3797406410570092</v>
      </c>
      <c r="N160">
        <v>5</v>
      </c>
      <c r="O160">
        <v>0.73548726030995537</v>
      </c>
      <c r="P160">
        <v>8.3333333333333321</v>
      </c>
      <c r="Q160">
        <v>8.6355785837651116</v>
      </c>
    </row>
    <row r="161" spans="2:17" x14ac:dyDescent="0.25">
      <c r="B161">
        <v>6</v>
      </c>
      <c r="C161">
        <v>8.3333333333333321</v>
      </c>
      <c r="D161">
        <v>32.570806100217865</v>
      </c>
      <c r="E161">
        <v>3.763440860215054</v>
      </c>
      <c r="H161">
        <v>6</v>
      </c>
      <c r="I161">
        <v>0.39800995024875618</v>
      </c>
      <c r="J161">
        <v>1.6726711271230057</v>
      </c>
      <c r="K161">
        <v>5.3578262533486427</v>
      </c>
      <c r="N161">
        <v>6</v>
      </c>
      <c r="O161">
        <v>2.2868506089982596</v>
      </c>
      <c r="P161">
        <v>8.827480330071003</v>
      </c>
      <c r="Q161">
        <v>3.7718700295387411</v>
      </c>
    </row>
    <row r="162" spans="2:17" x14ac:dyDescent="0.25">
      <c r="B162">
        <v>7</v>
      </c>
      <c r="C162">
        <v>10.555555555555557</v>
      </c>
      <c r="D162">
        <v>27.008032128514063</v>
      </c>
      <c r="E162">
        <v>1.2524084778420039</v>
      </c>
      <c r="H162">
        <v>7</v>
      </c>
      <c r="I162">
        <v>0.89326096788783349</v>
      </c>
      <c r="J162">
        <v>2.0185416529686373</v>
      </c>
      <c r="K162">
        <v>4.7933409873708372</v>
      </c>
      <c r="N162">
        <v>7</v>
      </c>
      <c r="O162">
        <v>1.5786278081360043</v>
      </c>
      <c r="P162">
        <v>7.771706132361869</v>
      </c>
      <c r="Q162">
        <v>10.840108401084011</v>
      </c>
    </row>
    <row r="163" spans="2:17" x14ac:dyDescent="0.25">
      <c r="B163">
        <v>8</v>
      </c>
      <c r="C163">
        <v>13.39080459770115</v>
      </c>
      <c r="D163">
        <v>40.548780487804891</v>
      </c>
      <c r="E163">
        <v>3.9149888143176743</v>
      </c>
      <c r="H163">
        <v>8</v>
      </c>
      <c r="I163">
        <v>0.45425048669695017</v>
      </c>
      <c r="J163">
        <v>0.75253982189890878</v>
      </c>
      <c r="K163">
        <v>1.3140817650876053</v>
      </c>
      <c r="N163">
        <v>8</v>
      </c>
      <c r="O163">
        <v>1.4245014245014245</v>
      </c>
      <c r="P163">
        <v>9.6491228070175428</v>
      </c>
      <c r="Q163">
        <v>3.6273386788850703</v>
      </c>
    </row>
    <row r="164" spans="2:17" x14ac:dyDescent="0.25">
      <c r="B164">
        <v>9</v>
      </c>
      <c r="C164">
        <v>24.650698602794414</v>
      </c>
      <c r="D164">
        <v>34.789156626506035</v>
      </c>
      <c r="E164">
        <v>5.3097345132743365</v>
      </c>
      <c r="H164">
        <v>9</v>
      </c>
      <c r="I164">
        <v>0.39277297721916732</v>
      </c>
      <c r="J164">
        <v>2.2417910447761193</v>
      </c>
      <c r="K164">
        <v>1.6484035518609483</v>
      </c>
      <c r="N164">
        <v>9</v>
      </c>
      <c r="O164">
        <v>3.3907146583202921</v>
      </c>
      <c r="P164">
        <v>9.0439276485788103</v>
      </c>
      <c r="Q164">
        <v>11.513687600644124</v>
      </c>
    </row>
    <row r="165" spans="2:17" x14ac:dyDescent="0.25">
      <c r="B165">
        <v>10</v>
      </c>
      <c r="C165">
        <v>11.747967479674799</v>
      </c>
      <c r="D165">
        <v>36.970899470899468</v>
      </c>
      <c r="E165">
        <v>10.973084886128367</v>
      </c>
      <c r="H165">
        <v>10</v>
      </c>
      <c r="I165">
        <v>0.842119676845132</v>
      </c>
      <c r="J165">
        <v>2.1513124034997428</v>
      </c>
      <c r="K165">
        <v>0.95596398174417163</v>
      </c>
      <c r="N165">
        <v>10</v>
      </c>
      <c r="O165">
        <v>1.7283950617283952</v>
      </c>
      <c r="P165">
        <v>10.797237915881983</v>
      </c>
      <c r="Q165">
        <v>3.0370370370370372</v>
      </c>
    </row>
    <row r="167" spans="2:17" x14ac:dyDescent="0.25">
      <c r="B167" t="s">
        <v>15</v>
      </c>
      <c r="C167">
        <v>13.989315966391024</v>
      </c>
      <c r="D167">
        <v>34.861649952824806</v>
      </c>
      <c r="E167">
        <v>5.738822697714447</v>
      </c>
      <c r="H167" t="s">
        <v>15</v>
      </c>
      <c r="I167">
        <v>0.4957430323403324</v>
      </c>
      <c r="J167">
        <v>1.898414471067295</v>
      </c>
      <c r="K167">
        <v>3.4495919585803798</v>
      </c>
      <c r="N167" t="s">
        <v>15</v>
      </c>
      <c r="O167">
        <v>1.9931591462238845</v>
      </c>
      <c r="P167">
        <v>9.0570384832025752</v>
      </c>
      <c r="Q167">
        <v>7.2560773800471301</v>
      </c>
    </row>
    <row r="168" spans="2:17" x14ac:dyDescent="0.25">
      <c r="B168" t="s">
        <v>43</v>
      </c>
      <c r="C168">
        <v>4.8728791877801614</v>
      </c>
      <c r="D168">
        <v>3.7248610912286932</v>
      </c>
      <c r="E168">
        <v>3.2056196049254635</v>
      </c>
      <c r="H168" t="s">
        <v>43</v>
      </c>
      <c r="I168">
        <v>0.24505233757547165</v>
      </c>
      <c r="J168">
        <v>0.4396638054940683</v>
      </c>
      <c r="K168">
        <v>1.9843611504419323</v>
      </c>
      <c r="N168" t="s">
        <v>43</v>
      </c>
      <c r="O168">
        <v>1.3533641790721074</v>
      </c>
      <c r="P168">
        <v>2.6595158928655329</v>
      </c>
      <c r="Q168">
        <v>3.9033463792067677</v>
      </c>
    </row>
    <row r="169" spans="2:17" x14ac:dyDescent="0.25">
      <c r="B169" t="s">
        <v>4</v>
      </c>
      <c r="C169">
        <v>1.540939699621664</v>
      </c>
      <c r="D169">
        <v>1.1779045016022907</v>
      </c>
      <c r="E169">
        <v>1.0137059263653578</v>
      </c>
      <c r="H169" t="s">
        <v>4</v>
      </c>
      <c r="I169">
        <v>7.7492353268695427E-2</v>
      </c>
      <c r="J169">
        <v>0.13903390300985077</v>
      </c>
      <c r="K169">
        <v>0.62751009357485465</v>
      </c>
      <c r="N169" t="s">
        <v>4</v>
      </c>
      <c r="O169">
        <v>0.45112139302403581</v>
      </c>
      <c r="P169">
        <v>0.88650529762184427</v>
      </c>
      <c r="Q169">
        <v>1.3011154597355892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K14" sqref="K14"/>
    </sheetView>
  </sheetViews>
  <sheetFormatPr defaultRowHeight="15" x14ac:dyDescent="0.25"/>
  <sheetData>
    <row r="1" spans="1:11" x14ac:dyDescent="0.25">
      <c r="A1" t="s">
        <v>0</v>
      </c>
    </row>
    <row r="2" spans="1:11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4</v>
      </c>
      <c r="G2" s="2" t="s">
        <v>6</v>
      </c>
      <c r="H2" s="2" t="s">
        <v>4</v>
      </c>
      <c r="I2" s="2" t="s">
        <v>7</v>
      </c>
      <c r="J2" s="2" t="s">
        <v>4</v>
      </c>
      <c r="K2" s="3" t="s">
        <v>8</v>
      </c>
    </row>
    <row r="3" spans="1:11" x14ac:dyDescent="0.25">
      <c r="A3" s="4" t="s">
        <v>9</v>
      </c>
      <c r="B3" s="5" t="s">
        <v>10</v>
      </c>
      <c r="C3" s="6">
        <v>18.189760093795268</v>
      </c>
      <c r="D3" s="6">
        <v>5.7296557943454181</v>
      </c>
      <c r="E3" s="6">
        <v>2.3597874221294619</v>
      </c>
      <c r="F3" s="6">
        <v>0.51763596686503466</v>
      </c>
      <c r="G3" s="6">
        <v>7.1732894161311895</v>
      </c>
      <c r="H3" s="6">
        <v>1.7099473859557957</v>
      </c>
      <c r="I3" s="7">
        <f t="shared" ref="I3:I17" si="0">SUM(C3,E3,G3)</f>
        <v>27.72283693205592</v>
      </c>
      <c r="J3" s="6">
        <f>(STDEV(C3,E3,G3)/(SQRT(3)))</f>
        <v>4.6852040298498165</v>
      </c>
      <c r="K3" s="8">
        <f t="shared" ref="K3:K35" si="1">100-I3</f>
        <v>72.277163067944088</v>
      </c>
    </row>
    <row r="4" spans="1:11" x14ac:dyDescent="0.25">
      <c r="A4" s="9" t="s">
        <v>9</v>
      </c>
      <c r="B4" s="10" t="s">
        <v>11</v>
      </c>
      <c r="C4" s="11">
        <v>32.494650092885315</v>
      </c>
      <c r="D4" s="11">
        <v>5.0527607894989721</v>
      </c>
      <c r="E4" s="11">
        <v>1.4624090094471247</v>
      </c>
      <c r="F4" s="11">
        <v>0.55947254019100778</v>
      </c>
      <c r="G4" s="11">
        <v>12.972923508589918</v>
      </c>
      <c r="H4" s="11">
        <v>1.3751134395299822</v>
      </c>
      <c r="I4" s="12">
        <f t="shared" si="0"/>
        <v>46.929982610922352</v>
      </c>
      <c r="J4" s="11">
        <f t="shared" ref="J4:J35" si="2">(STDEV(C4,E4,G4)/(SQRT(3)))</f>
        <v>9.057194008471301</v>
      </c>
      <c r="K4" s="13">
        <f t="shared" si="1"/>
        <v>53.070017389077648</v>
      </c>
    </row>
    <row r="5" spans="1:11" x14ac:dyDescent="0.25">
      <c r="A5" s="14" t="s">
        <v>9</v>
      </c>
      <c r="B5" s="10" t="s">
        <v>12</v>
      </c>
      <c r="C5" s="11">
        <v>25.603550814444802</v>
      </c>
      <c r="D5" s="11">
        <v>7.0354237763461551</v>
      </c>
      <c r="E5" s="11">
        <v>2.2063814636537673</v>
      </c>
      <c r="F5" s="11">
        <v>0.48556645411093402</v>
      </c>
      <c r="G5" s="11">
        <v>28.595280128750847</v>
      </c>
      <c r="H5" s="11">
        <v>2.6233153097953719</v>
      </c>
      <c r="I5" s="12">
        <f t="shared" si="0"/>
        <v>56.405212406849415</v>
      </c>
      <c r="J5" s="11">
        <f t="shared" si="2"/>
        <v>8.3425014589831097</v>
      </c>
      <c r="K5" s="13">
        <f t="shared" si="1"/>
        <v>43.594787593150585</v>
      </c>
    </row>
    <row r="6" spans="1:11" x14ac:dyDescent="0.25">
      <c r="A6" s="4">
        <v>40513</v>
      </c>
      <c r="B6" s="5" t="s">
        <v>10</v>
      </c>
      <c r="C6" s="6">
        <v>55.105293080907103</v>
      </c>
      <c r="D6" s="6">
        <v>4.3160932542864971</v>
      </c>
      <c r="E6" s="6">
        <v>3.1096314748060592</v>
      </c>
      <c r="F6" s="6">
        <v>0.28964689311031122</v>
      </c>
      <c r="G6" s="6">
        <v>5.4821559258324291</v>
      </c>
      <c r="H6" s="6">
        <v>0.35883193339602942</v>
      </c>
      <c r="I6" s="7">
        <v>63.697080481545591</v>
      </c>
      <c r="J6" s="6">
        <f>(STDEV(C6,E6,G6)/(SQRT(3)))</f>
        <v>16.950308812719872</v>
      </c>
      <c r="K6" s="8">
        <f t="shared" si="1"/>
        <v>36.302919518454409</v>
      </c>
    </row>
    <row r="7" spans="1:11" x14ac:dyDescent="0.25">
      <c r="A7" s="14">
        <v>40513</v>
      </c>
      <c r="B7" s="10" t="s">
        <v>11</v>
      </c>
      <c r="C7" s="11">
        <v>31.597843697820945</v>
      </c>
      <c r="D7" s="11">
        <v>5.5841251785292441</v>
      </c>
      <c r="E7" s="11">
        <v>3.7446231645153127</v>
      </c>
      <c r="F7" s="11">
        <v>0.23597066080304549</v>
      </c>
      <c r="G7" s="11">
        <v>7.9906569421110136</v>
      </c>
      <c r="H7" s="11">
        <v>0.62427335890041369</v>
      </c>
      <c r="I7" s="12">
        <v>43.333123804447276</v>
      </c>
      <c r="J7" s="11">
        <f t="shared" si="2"/>
        <v>8.663877639167529</v>
      </c>
      <c r="K7" s="13">
        <f t="shared" si="1"/>
        <v>56.666876195552724</v>
      </c>
    </row>
    <row r="8" spans="1:11" x14ac:dyDescent="0.25">
      <c r="A8" s="15">
        <v>40513</v>
      </c>
      <c r="B8" s="16" t="s">
        <v>12</v>
      </c>
      <c r="C8" s="17">
        <v>24.645109776514175</v>
      </c>
      <c r="D8" s="17">
        <v>4.3038440533495343</v>
      </c>
      <c r="E8" s="17">
        <v>6.7137465453399257</v>
      </c>
      <c r="F8" s="17">
        <v>1.1721845053832647</v>
      </c>
      <c r="G8" s="17">
        <v>9.6183919197124332</v>
      </c>
      <c r="H8" s="17">
        <v>1.8916937351098468</v>
      </c>
      <c r="I8" s="18">
        <v>40.977248241566535</v>
      </c>
      <c r="J8" s="17">
        <f>(STDEV(C8,E8,G8)/(SQRT(3)))</f>
        <v>5.5566426795477861</v>
      </c>
      <c r="K8" s="19">
        <f t="shared" si="1"/>
        <v>59.022751758433465</v>
      </c>
    </row>
    <row r="9" spans="1:11" x14ac:dyDescent="0.25">
      <c r="A9" s="14">
        <v>40544</v>
      </c>
      <c r="B9" s="10" t="s">
        <v>10</v>
      </c>
      <c r="C9" s="11">
        <v>47.277373735164069</v>
      </c>
      <c r="D9" s="11">
        <v>3.3994712407207537</v>
      </c>
      <c r="E9" s="11">
        <v>2.8259440396262843</v>
      </c>
      <c r="F9" s="11">
        <v>0.17087680762574678</v>
      </c>
      <c r="G9" s="11">
        <v>1.9991913018102068</v>
      </c>
      <c r="H9" s="11">
        <v>0.58029836370062993</v>
      </c>
      <c r="I9" s="12">
        <v>52.102509076600562</v>
      </c>
      <c r="J9" s="11">
        <f t="shared" si="2"/>
        <v>14.956839621864008</v>
      </c>
      <c r="K9" s="13">
        <f t="shared" si="1"/>
        <v>47.897490923399438</v>
      </c>
    </row>
    <row r="10" spans="1:11" x14ac:dyDescent="0.25">
      <c r="A10" s="14">
        <v>40544</v>
      </c>
      <c r="B10" s="10" t="s">
        <v>11</v>
      </c>
      <c r="C10" s="11">
        <v>47.955660115873179</v>
      </c>
      <c r="D10" s="11">
        <v>1.8405710114597205</v>
      </c>
      <c r="E10" s="11">
        <v>3.6463852983407099</v>
      </c>
      <c r="F10" s="11">
        <v>0.29837939195126184</v>
      </c>
      <c r="G10" s="11">
        <v>6.9366740151736952</v>
      </c>
      <c r="H10" s="11">
        <v>1.1146776953023851</v>
      </c>
      <c r="I10" s="12">
        <v>58.538719429387584</v>
      </c>
      <c r="J10" s="11">
        <f t="shared" si="2"/>
        <v>14.253060208298962</v>
      </c>
      <c r="K10" s="13">
        <f t="shared" si="1"/>
        <v>41.461280570612416</v>
      </c>
    </row>
    <row r="11" spans="1:11" x14ac:dyDescent="0.25">
      <c r="A11" s="14">
        <v>40544</v>
      </c>
      <c r="B11" s="10" t="s">
        <v>12</v>
      </c>
      <c r="C11" s="11">
        <v>27.181435639105477</v>
      </c>
      <c r="D11" s="11">
        <v>5.6374848242479008</v>
      </c>
      <c r="E11" s="11">
        <v>8.0596760617010013</v>
      </c>
      <c r="F11" s="11">
        <v>0.96907933713969041</v>
      </c>
      <c r="G11" s="11">
        <v>16.324506759071014</v>
      </c>
      <c r="H11" s="11">
        <v>3.8469947223967655</v>
      </c>
      <c r="I11" s="12">
        <v>51.565618459877491</v>
      </c>
      <c r="J11" s="11">
        <f t="shared" si="2"/>
        <v>5.5368564110491807</v>
      </c>
      <c r="K11" s="13">
        <f t="shared" si="1"/>
        <v>48.434381540122509</v>
      </c>
    </row>
    <row r="12" spans="1:11" x14ac:dyDescent="0.25">
      <c r="A12" s="4">
        <v>40603</v>
      </c>
      <c r="B12" s="5" t="s">
        <v>10</v>
      </c>
      <c r="C12" s="6">
        <v>26.246837889155916</v>
      </c>
      <c r="D12" s="6">
        <v>2.5244943903707378</v>
      </c>
      <c r="E12" s="6">
        <v>1.3257391287507954</v>
      </c>
      <c r="F12" s="6">
        <v>0.11690176207343395</v>
      </c>
      <c r="G12" s="6">
        <v>6.3234683324497407</v>
      </c>
      <c r="H12" s="6">
        <v>0.92709917805908726</v>
      </c>
      <c r="I12" s="7">
        <v>33.896045350356452</v>
      </c>
      <c r="J12" s="6">
        <f t="shared" si="2"/>
        <v>7.6120486186646437</v>
      </c>
      <c r="K12" s="8">
        <f t="shared" si="1"/>
        <v>66.103954649643555</v>
      </c>
    </row>
    <row r="13" spans="1:11" x14ac:dyDescent="0.25">
      <c r="A13" s="14">
        <v>40603</v>
      </c>
      <c r="B13" s="10" t="s">
        <v>11</v>
      </c>
      <c r="C13" s="11">
        <v>35.904504236940667</v>
      </c>
      <c r="D13" s="11">
        <v>2.3058099581209701</v>
      </c>
      <c r="E13" s="11">
        <v>2.3557452211039536</v>
      </c>
      <c r="F13" s="11">
        <v>0.19970135989503662</v>
      </c>
      <c r="G13" s="11">
        <v>8.6942806706674496</v>
      </c>
      <c r="H13" s="11">
        <v>0.47473467856200824</v>
      </c>
      <c r="I13" s="12">
        <v>46.954530128712065</v>
      </c>
      <c r="J13" s="11">
        <f t="shared" si="2"/>
        <v>10.290482468104608</v>
      </c>
      <c r="K13" s="13">
        <f t="shared" si="1"/>
        <v>53.045469871287935</v>
      </c>
    </row>
    <row r="14" spans="1:11" x14ac:dyDescent="0.25">
      <c r="A14" s="15">
        <v>40603</v>
      </c>
      <c r="B14" s="16" t="s">
        <v>12</v>
      </c>
      <c r="C14" s="17">
        <v>11.208129604008471</v>
      </c>
      <c r="D14" s="17">
        <v>2.1904878743159384</v>
      </c>
      <c r="E14" s="17">
        <v>6.0219677129286202</v>
      </c>
      <c r="F14" s="17">
        <v>0.77329749892111255</v>
      </c>
      <c r="G14" s="17">
        <v>14.816523681162836</v>
      </c>
      <c r="H14" s="17">
        <v>2.1225197056466132</v>
      </c>
      <c r="I14" s="18">
        <v>32.046620998099925</v>
      </c>
      <c r="J14" s="17">
        <f t="shared" si="2"/>
        <v>2.5523518310998314</v>
      </c>
      <c r="K14" s="19">
        <f t="shared" si="1"/>
        <v>67.953379001900075</v>
      </c>
    </row>
    <row r="15" spans="1:11" x14ac:dyDescent="0.25">
      <c r="A15" s="14">
        <v>40634</v>
      </c>
      <c r="B15" s="10" t="s">
        <v>10</v>
      </c>
      <c r="C15" s="11">
        <v>20.619204948028834</v>
      </c>
      <c r="D15" s="11">
        <v>3.7273828088621643</v>
      </c>
      <c r="E15" s="11">
        <v>0.78382607260900117</v>
      </c>
      <c r="F15" s="11">
        <v>9.1853379355115061E-2</v>
      </c>
      <c r="G15" s="11">
        <v>9.3414080395183436</v>
      </c>
      <c r="H15" s="11">
        <v>1.2097460192620246</v>
      </c>
      <c r="I15" s="12">
        <f t="shared" si="0"/>
        <v>30.744439060156182</v>
      </c>
      <c r="J15" s="6">
        <f t="shared" si="2"/>
        <v>5.7439009555132676</v>
      </c>
      <c r="K15" s="13">
        <f t="shared" si="1"/>
        <v>69.255560939843818</v>
      </c>
    </row>
    <row r="16" spans="1:11" x14ac:dyDescent="0.25">
      <c r="A16" s="14">
        <v>40634</v>
      </c>
      <c r="B16" s="10" t="s">
        <v>11</v>
      </c>
      <c r="C16" s="11">
        <v>29.093460534281526</v>
      </c>
      <c r="D16" s="11">
        <v>2.9169587662352812</v>
      </c>
      <c r="E16" s="11">
        <v>1.1921036946000378</v>
      </c>
      <c r="F16" s="11">
        <v>8.8511601927884723E-2</v>
      </c>
      <c r="G16" s="11">
        <v>14.445921498232087</v>
      </c>
      <c r="H16" s="11">
        <v>0.83406662601190651</v>
      </c>
      <c r="I16" s="12">
        <f t="shared" si="0"/>
        <v>44.73148572711365</v>
      </c>
      <c r="J16" s="11">
        <f t="shared" si="2"/>
        <v>8.0577767807797098</v>
      </c>
      <c r="K16" s="13">
        <f t="shared" si="1"/>
        <v>55.26851427288635</v>
      </c>
    </row>
    <row r="17" spans="1:11" x14ac:dyDescent="0.25">
      <c r="A17" s="14">
        <v>40634</v>
      </c>
      <c r="B17" s="10" t="s">
        <v>12</v>
      </c>
      <c r="C17" s="11">
        <v>5.7564593869390599</v>
      </c>
      <c r="D17" s="11">
        <v>2.1571940365194782</v>
      </c>
      <c r="E17" s="11">
        <v>4.0075119893510482</v>
      </c>
      <c r="F17" s="11">
        <v>0.43158064048084066</v>
      </c>
      <c r="G17" s="11">
        <v>27.218871543165502</v>
      </c>
      <c r="H17" s="11">
        <v>4.3687707740274364</v>
      </c>
      <c r="I17" s="12">
        <f t="shared" si="0"/>
        <v>36.982842919455607</v>
      </c>
      <c r="J17" s="17">
        <f t="shared" si="2"/>
        <v>7.4627265083797196</v>
      </c>
      <c r="K17" s="13">
        <f t="shared" si="1"/>
        <v>63.017157080544393</v>
      </c>
    </row>
    <row r="18" spans="1:11" x14ac:dyDescent="0.25">
      <c r="A18" s="4">
        <v>40664</v>
      </c>
      <c r="B18" s="5" t="s">
        <v>10</v>
      </c>
      <c r="C18" s="6">
        <v>41.105231826743932</v>
      </c>
      <c r="D18" s="6">
        <v>6.7472349704088321</v>
      </c>
      <c r="E18" s="6">
        <v>0.68167567356530478</v>
      </c>
      <c r="F18" s="6">
        <v>0.15559659181856003</v>
      </c>
      <c r="G18" s="6">
        <v>5.4424954995690937</v>
      </c>
      <c r="H18" s="6">
        <v>0.7096733684155393</v>
      </c>
      <c r="I18" s="7">
        <v>45.197863174038353</v>
      </c>
      <c r="J18" s="6">
        <f>(STDEV(C18,E18,G18)/(SQRT(3)))</f>
        <v>12.755304037986299</v>
      </c>
      <c r="K18" s="8">
        <f>100-I18</f>
        <v>54.802136825961647</v>
      </c>
    </row>
    <row r="19" spans="1:11" x14ac:dyDescent="0.25">
      <c r="A19" s="14">
        <v>40664</v>
      </c>
      <c r="B19" s="10" t="s">
        <v>11</v>
      </c>
      <c r="C19" s="11">
        <v>38.565346640162595</v>
      </c>
      <c r="D19" s="11">
        <v>1.8778015499287142</v>
      </c>
      <c r="E19" s="11">
        <v>0.56815079760265019</v>
      </c>
      <c r="F19" s="11">
        <v>0.17428843422867363</v>
      </c>
      <c r="G19" s="11">
        <v>12.525057172356426</v>
      </c>
      <c r="H19" s="11">
        <v>0.87388766139667295</v>
      </c>
      <c r="I19" s="12">
        <v>52.899771742613943</v>
      </c>
      <c r="J19" s="11">
        <f t="shared" si="2"/>
        <v>11.217177248209847</v>
      </c>
      <c r="K19" s="13">
        <f t="shared" si="1"/>
        <v>47.100228257386057</v>
      </c>
    </row>
    <row r="20" spans="1:11" x14ac:dyDescent="0.25">
      <c r="A20" s="15">
        <v>40664</v>
      </c>
      <c r="B20" s="16" t="s">
        <v>12</v>
      </c>
      <c r="C20" s="17">
        <v>24.617480018121942</v>
      </c>
      <c r="D20" s="17">
        <v>5.1357417676443822</v>
      </c>
      <c r="E20" s="17">
        <v>3.2310866359913981</v>
      </c>
      <c r="F20" s="17">
        <v>1.1204994365148613</v>
      </c>
      <c r="G20" s="17">
        <v>32.643741672942269</v>
      </c>
      <c r="H20" s="17">
        <v>5.8964709156129631</v>
      </c>
      <c r="I20" s="18">
        <v>62.008754645506045</v>
      </c>
      <c r="J20" s="17">
        <f t="shared" si="2"/>
        <v>8.7778223519704834</v>
      </c>
      <c r="K20" s="19">
        <f>100-I20</f>
        <v>37.991245354493955</v>
      </c>
    </row>
    <row r="21" spans="1:11" x14ac:dyDescent="0.25">
      <c r="A21" s="14">
        <v>40725</v>
      </c>
      <c r="B21" s="10" t="s">
        <v>10</v>
      </c>
      <c r="C21" s="11">
        <v>28.014105391203522</v>
      </c>
      <c r="D21" s="11">
        <v>5.2563011095812238</v>
      </c>
      <c r="E21" s="11">
        <v>1.2819095728656773</v>
      </c>
      <c r="F21" s="11">
        <v>0.11658876599921356</v>
      </c>
      <c r="G21" s="11">
        <v>8.0256343330733362</v>
      </c>
      <c r="H21" s="11">
        <v>0.79300768986642112</v>
      </c>
      <c r="I21" s="12">
        <v>48.675751057579944</v>
      </c>
      <c r="J21" s="6">
        <f>(STDEV(C21,E21,G21)/(SQRT(3)))</f>
        <v>8.0264392691802744</v>
      </c>
      <c r="K21" s="8">
        <f t="shared" ref="K21" si="3">100-I21</f>
        <v>51.324248942420056</v>
      </c>
    </row>
    <row r="22" spans="1:11" x14ac:dyDescent="0.25">
      <c r="A22" s="14">
        <v>40725</v>
      </c>
      <c r="B22" s="10" t="s">
        <v>11</v>
      </c>
      <c r="C22" s="11">
        <v>44.694854262181046</v>
      </c>
      <c r="D22" s="11">
        <v>2.2301888296542529</v>
      </c>
      <c r="E22" s="11">
        <v>1.7275681084005021</v>
      </c>
      <c r="F22" s="11">
        <v>8.9507920376288394E-2</v>
      </c>
      <c r="G22" s="11">
        <v>12.8935083993494</v>
      </c>
      <c r="H22" s="11">
        <v>1.0198726400075828</v>
      </c>
      <c r="I22" s="12">
        <v>78.014961370092124</v>
      </c>
      <c r="J22" s="11">
        <f t="shared" si="2"/>
        <v>12.871569663170533</v>
      </c>
      <c r="K22" s="13">
        <f t="shared" si="1"/>
        <v>21.985038629907876</v>
      </c>
    </row>
    <row r="23" spans="1:11" x14ac:dyDescent="0.25">
      <c r="A23" s="14">
        <v>40725</v>
      </c>
      <c r="B23" s="10" t="s">
        <v>12</v>
      </c>
      <c r="C23" s="11">
        <v>20.167707127095625</v>
      </c>
      <c r="D23" s="11">
        <v>4.5737789445528154</v>
      </c>
      <c r="E23" s="11">
        <v>2.7584526910920264</v>
      </c>
      <c r="F23" s="11">
        <v>0.48895756804308022</v>
      </c>
      <c r="G23" s="11">
        <v>29.70677300919111</v>
      </c>
      <c r="H23" s="11">
        <v>4.3661304670027663</v>
      </c>
      <c r="I23" s="12">
        <v>50.245504691550039</v>
      </c>
      <c r="J23" s="17">
        <f t="shared" si="2"/>
        <v>7.8891200955892478</v>
      </c>
      <c r="K23" s="19">
        <f t="shared" si="1"/>
        <v>49.754495308449961</v>
      </c>
    </row>
    <row r="24" spans="1:11" x14ac:dyDescent="0.25">
      <c r="A24" s="4">
        <v>40787</v>
      </c>
      <c r="B24" s="5" t="s">
        <v>10</v>
      </c>
      <c r="C24" s="6">
        <v>23.344194318582691</v>
      </c>
      <c r="D24" s="6">
        <v>2.478080422585383</v>
      </c>
      <c r="E24" s="6">
        <v>1.6818103073228177</v>
      </c>
      <c r="F24" s="6">
        <v>0.15595168121742928</v>
      </c>
      <c r="G24" s="6">
        <v>13.455288817240193</v>
      </c>
      <c r="H24" s="6">
        <v>1.3774074715466817</v>
      </c>
      <c r="I24" s="7">
        <v>39.08529837470364</v>
      </c>
      <c r="J24" s="6">
        <f t="shared" si="2"/>
        <v>6.2612748492852441</v>
      </c>
      <c r="K24" s="8">
        <f t="shared" si="1"/>
        <v>60.91470162529636</v>
      </c>
    </row>
    <row r="25" spans="1:11" x14ac:dyDescent="0.25">
      <c r="A25" s="14">
        <v>40787</v>
      </c>
      <c r="B25" s="10" t="s">
        <v>11</v>
      </c>
      <c r="C25" s="11">
        <v>37.538938943753962</v>
      </c>
      <c r="D25" s="11">
        <v>2.3837159145665279</v>
      </c>
      <c r="E25" s="11">
        <v>2.6492331229311943</v>
      </c>
      <c r="F25" s="11">
        <v>0.20485243518486945</v>
      </c>
      <c r="G25" s="11">
        <v>21.730608625359199</v>
      </c>
      <c r="H25" s="11">
        <v>1.6482098250825177</v>
      </c>
      <c r="I25" s="12">
        <v>63.18961042177456</v>
      </c>
      <c r="J25" s="11">
        <f t="shared" si="2"/>
        <v>10.08655257366541</v>
      </c>
      <c r="K25" s="13">
        <f t="shared" si="1"/>
        <v>36.81038957822544</v>
      </c>
    </row>
    <row r="26" spans="1:11" x14ac:dyDescent="0.25">
      <c r="A26" s="15">
        <v>40787</v>
      </c>
      <c r="B26" s="16" t="s">
        <v>12</v>
      </c>
      <c r="C26" s="17">
        <v>10.308836687211704</v>
      </c>
      <c r="D26" s="17">
        <v>1.8550672974776443</v>
      </c>
      <c r="E26" s="17">
        <v>2.7049396364220364</v>
      </c>
      <c r="F26" s="17">
        <v>0.38036492837170788</v>
      </c>
      <c r="G26" s="17">
        <v>46.118120361640109</v>
      </c>
      <c r="H26" s="17">
        <v>5.4591023094595528</v>
      </c>
      <c r="I26" s="18">
        <v>60.245631338491876</v>
      </c>
      <c r="J26" s="17">
        <f t="shared" si="2"/>
        <v>13.384959030184961</v>
      </c>
      <c r="K26" s="19">
        <f t="shared" si="1"/>
        <v>39.754368661508124</v>
      </c>
    </row>
    <row r="27" spans="1:11" x14ac:dyDescent="0.25">
      <c r="A27" s="14">
        <v>40817</v>
      </c>
      <c r="B27" s="10" t="s">
        <v>10</v>
      </c>
      <c r="C27" s="11">
        <v>29.147506508848487</v>
      </c>
      <c r="D27" s="11">
        <v>2.692065985042448</v>
      </c>
      <c r="E27" s="11">
        <v>1.3506606689845035</v>
      </c>
      <c r="F27" s="11">
        <v>0.16264468761372167</v>
      </c>
      <c r="G27" s="11">
        <v>5.7012666590389873</v>
      </c>
      <c r="H27" s="11">
        <v>0.99664821426990968</v>
      </c>
      <c r="I27" s="12">
        <v>36.443394796042533</v>
      </c>
      <c r="J27" s="6">
        <f>(STDEV(C27,E27,G27)/(SQRT(3)))</f>
        <v>8.6323634404382137</v>
      </c>
      <c r="K27" s="8">
        <f>100-I27</f>
        <v>63.556605203957467</v>
      </c>
    </row>
    <row r="28" spans="1:11" x14ac:dyDescent="0.25">
      <c r="A28" s="14">
        <v>40817</v>
      </c>
      <c r="B28" s="10" t="s">
        <v>11</v>
      </c>
      <c r="C28" s="11">
        <v>37.542965557359196</v>
      </c>
      <c r="D28" s="11">
        <v>2.3937405616332108</v>
      </c>
      <c r="E28" s="11">
        <v>2.0645269472518302</v>
      </c>
      <c r="F28" s="11">
        <v>0.27980687325119769</v>
      </c>
      <c r="G28" s="11">
        <v>14.413740498257969</v>
      </c>
      <c r="H28" s="11">
        <v>1.7653061335264157</v>
      </c>
      <c r="I28" s="12">
        <v>54.689602383093735</v>
      </c>
      <c r="J28" s="11">
        <f t="shared" si="2"/>
        <v>10.398140147198513</v>
      </c>
      <c r="K28" s="13">
        <f t="shared" si="1"/>
        <v>45.310397616906265</v>
      </c>
    </row>
    <row r="29" spans="1:11" x14ac:dyDescent="0.25">
      <c r="A29" s="14">
        <v>40817</v>
      </c>
      <c r="B29" s="10" t="s">
        <v>12</v>
      </c>
      <c r="C29" s="11">
        <v>14.995425654514543</v>
      </c>
      <c r="D29" s="11">
        <v>3.2187682980855947</v>
      </c>
      <c r="E29" s="11">
        <v>3.0860546384670595</v>
      </c>
      <c r="F29" s="11">
        <v>1.411162295685279</v>
      </c>
      <c r="G29" s="11">
        <v>27.224802800845385</v>
      </c>
      <c r="H29" s="11">
        <v>5.1175887539598586</v>
      </c>
      <c r="I29" s="12">
        <v>45.888785104699828</v>
      </c>
      <c r="J29" s="17">
        <f t="shared" si="2"/>
        <v>6.968460479712995</v>
      </c>
      <c r="K29" s="19">
        <f t="shared" si="1"/>
        <v>54.111214895300172</v>
      </c>
    </row>
    <row r="30" spans="1:11" x14ac:dyDescent="0.25">
      <c r="A30" s="4">
        <v>40848</v>
      </c>
      <c r="B30" s="5" t="s">
        <v>10</v>
      </c>
      <c r="C30" s="6">
        <v>28.778332000055446</v>
      </c>
      <c r="D30" s="6">
        <v>4.9238248670595999</v>
      </c>
      <c r="E30" s="6">
        <v>1.4742180157057414</v>
      </c>
      <c r="F30" s="6">
        <v>9.9002371960161109E-2</v>
      </c>
      <c r="G30" s="6">
        <v>5.6436614101736664</v>
      </c>
      <c r="H30" s="6">
        <v>0.56913960565965949</v>
      </c>
      <c r="I30" s="7">
        <v>36.505875300900961</v>
      </c>
      <c r="J30" s="6">
        <f t="shared" si="2"/>
        <v>8.4921921067150929</v>
      </c>
      <c r="K30" s="8">
        <f t="shared" si="1"/>
        <v>63.494124699099039</v>
      </c>
    </row>
    <row r="31" spans="1:11" x14ac:dyDescent="0.25">
      <c r="A31" s="14">
        <v>40848</v>
      </c>
      <c r="B31" s="10" t="s">
        <v>11</v>
      </c>
      <c r="C31" s="11">
        <v>43.715565547710426</v>
      </c>
      <c r="D31" s="11">
        <v>2.316965035667538</v>
      </c>
      <c r="E31" s="11">
        <v>1.8975680312517675</v>
      </c>
      <c r="F31" s="11">
        <v>9.1702330587758327E-2</v>
      </c>
      <c r="G31" s="11">
        <v>10.149459555604951</v>
      </c>
      <c r="H31" s="11">
        <v>0.61614240908487916</v>
      </c>
      <c r="I31" s="12">
        <v>56.299676644917014</v>
      </c>
      <c r="J31" s="11">
        <f t="shared" si="2"/>
        <v>12.78784601245672</v>
      </c>
      <c r="K31" s="13">
        <f t="shared" si="1"/>
        <v>43.700323355082986</v>
      </c>
    </row>
    <row r="32" spans="1:11" x14ac:dyDescent="0.25">
      <c r="A32" s="15">
        <v>40848</v>
      </c>
      <c r="B32" s="16" t="s">
        <v>12</v>
      </c>
      <c r="C32" s="17">
        <v>16.588544274643166</v>
      </c>
      <c r="D32" s="17">
        <v>1.9703742048545061</v>
      </c>
      <c r="E32" s="17">
        <v>3.9169005316449526</v>
      </c>
      <c r="F32" s="17">
        <v>0.4061563150814349</v>
      </c>
      <c r="G32" s="17">
        <v>13.14410807185617</v>
      </c>
      <c r="H32" s="17">
        <v>2.8734545836954619</v>
      </c>
      <c r="I32" s="18">
        <v>34.324089609329441</v>
      </c>
      <c r="J32" s="17">
        <f t="shared" si="2"/>
        <v>3.782827094579059</v>
      </c>
      <c r="K32" s="19">
        <f t="shared" si="1"/>
        <v>65.675910390670566</v>
      </c>
    </row>
    <row r="33" spans="1:11" x14ac:dyDescent="0.25">
      <c r="A33" s="20">
        <v>40878</v>
      </c>
      <c r="B33" s="10" t="s">
        <v>10</v>
      </c>
      <c r="C33" s="11">
        <v>28.295674283599077</v>
      </c>
      <c r="D33" s="11">
        <v>3.1168019891690291</v>
      </c>
      <c r="E33" s="11">
        <v>1.0027211770158171</v>
      </c>
      <c r="F33" s="11">
        <v>0.15674092949422991</v>
      </c>
      <c r="G33" s="11">
        <v>4.0314896119597057</v>
      </c>
      <c r="H33" s="11">
        <v>0.91246663025116248</v>
      </c>
      <c r="I33" s="12">
        <v>36.714685272418336</v>
      </c>
      <c r="J33" s="6">
        <f t="shared" si="2"/>
        <v>8.6372236578726955</v>
      </c>
      <c r="K33" s="8">
        <f t="shared" si="1"/>
        <v>63.285314727581664</v>
      </c>
    </row>
    <row r="34" spans="1:11" x14ac:dyDescent="0.25">
      <c r="A34" s="20">
        <v>40878</v>
      </c>
      <c r="B34" s="10" t="s">
        <v>11</v>
      </c>
      <c r="C34" s="11">
        <v>43.787157949985712</v>
      </c>
      <c r="D34" s="11">
        <v>1.4794793284727896</v>
      </c>
      <c r="E34" s="11">
        <v>2.3844589803308089</v>
      </c>
      <c r="F34" s="11">
        <v>0.1746302736598396</v>
      </c>
      <c r="G34" s="11">
        <v>11.375880807699852</v>
      </c>
      <c r="H34" s="11">
        <v>1.113474191353397</v>
      </c>
      <c r="I34" s="12">
        <v>65.998018834466265</v>
      </c>
      <c r="J34" s="11">
        <f t="shared" si="2"/>
        <v>12.57316373702254</v>
      </c>
      <c r="K34" s="13">
        <f t="shared" si="1"/>
        <v>34.001981165533735</v>
      </c>
    </row>
    <row r="35" spans="1:11" x14ac:dyDescent="0.25">
      <c r="A35" s="21">
        <v>40878</v>
      </c>
      <c r="B35" s="16" t="s">
        <v>12</v>
      </c>
      <c r="C35" s="17">
        <v>11.210418972835464</v>
      </c>
      <c r="D35" s="17">
        <v>1.9802089641709668</v>
      </c>
      <c r="E35" s="17">
        <v>6.7385547834421624</v>
      </c>
      <c r="F35" s="17">
        <v>1.2258003826218469</v>
      </c>
      <c r="G35" s="17">
        <v>14.174277864001395</v>
      </c>
      <c r="H35" s="17">
        <v>2.5416448989578386</v>
      </c>
      <c r="I35" s="18">
        <v>42.707352191373772</v>
      </c>
      <c r="J35" s="17">
        <f t="shared" si="2"/>
        <v>2.1611726059130594</v>
      </c>
      <c r="K35" s="19">
        <f t="shared" si="1"/>
        <v>57.292647808626228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7"/>
  <sheetViews>
    <sheetView workbookViewId="0">
      <selection activeCell="AR49" sqref="AR49"/>
    </sheetView>
  </sheetViews>
  <sheetFormatPr defaultRowHeight="15" x14ac:dyDescent="0.25"/>
  <sheetData>
    <row r="1" spans="1:57" x14ac:dyDescent="0.25">
      <c r="A1" s="22" t="s">
        <v>13</v>
      </c>
      <c r="B1" s="22" t="s">
        <v>14</v>
      </c>
      <c r="C1" s="23">
        <v>40360</v>
      </c>
      <c r="D1" s="23">
        <v>40513</v>
      </c>
      <c r="E1" s="23">
        <v>40544</v>
      </c>
      <c r="F1" s="23">
        <v>40603</v>
      </c>
      <c r="G1" s="23">
        <v>40634</v>
      </c>
      <c r="H1" s="23">
        <v>40664</v>
      </c>
      <c r="I1" s="23">
        <v>40725</v>
      </c>
      <c r="J1" s="23">
        <v>40787</v>
      </c>
      <c r="K1" s="23">
        <v>40817</v>
      </c>
      <c r="L1" s="23">
        <v>40848</v>
      </c>
      <c r="M1" s="23">
        <v>40878</v>
      </c>
      <c r="N1" s="24" t="s">
        <v>15</v>
      </c>
      <c r="O1" t="s">
        <v>16</v>
      </c>
      <c r="Q1" t="s">
        <v>17</v>
      </c>
      <c r="R1" t="s">
        <v>18</v>
      </c>
      <c r="T1" t="s">
        <v>19</v>
      </c>
      <c r="Y1" t="s">
        <v>3</v>
      </c>
      <c r="AD1" t="s">
        <v>20</v>
      </c>
      <c r="AE1" t="s">
        <v>21</v>
      </c>
      <c r="AM1" t="s">
        <v>22</v>
      </c>
      <c r="AN1" t="s">
        <v>4</v>
      </c>
      <c r="AO1" t="s">
        <v>23</v>
      </c>
      <c r="AP1" t="s">
        <v>4</v>
      </c>
      <c r="AQ1" t="s">
        <v>24</v>
      </c>
      <c r="AR1" t="s">
        <v>4</v>
      </c>
      <c r="AS1" t="s">
        <v>25</v>
      </c>
    </row>
    <row r="2" spans="1:57" x14ac:dyDescent="0.25">
      <c r="A2" s="25">
        <v>1</v>
      </c>
      <c r="B2" s="26" t="s">
        <v>10</v>
      </c>
      <c r="C2" s="5">
        <v>29.150000000001455</v>
      </c>
      <c r="D2" s="5">
        <v>37.47999999999999</v>
      </c>
      <c r="E2" s="5">
        <v>33.53</v>
      </c>
      <c r="F2" s="5">
        <v>38.31</v>
      </c>
      <c r="G2" s="5">
        <v>35.52000000000001</v>
      </c>
      <c r="H2" s="5">
        <v>23.22</v>
      </c>
      <c r="I2" s="5">
        <v>38.03</v>
      </c>
      <c r="J2" s="5">
        <v>41.359999999999985</v>
      </c>
      <c r="K2" s="5">
        <v>39.31</v>
      </c>
      <c r="L2" s="5">
        <v>53.160000000000025</v>
      </c>
      <c r="M2" s="6">
        <v>53.19</v>
      </c>
      <c r="N2" s="27">
        <f>AVERAGE(C2:M2)</f>
        <v>38.387272727272858</v>
      </c>
      <c r="O2" t="s">
        <v>10</v>
      </c>
      <c r="P2" s="28">
        <f>AVERAGE(N2,N6,N10,N14,N18,N22,N26,N30,N34,N38)</f>
        <v>35.452364646464659</v>
      </c>
      <c r="Q2" s="28">
        <f>P2/P7*100</f>
        <v>21.476396052341126</v>
      </c>
      <c r="R2" s="28">
        <f>Q2/100</f>
        <v>0.21476396052341126</v>
      </c>
      <c r="T2" t="s">
        <v>26</v>
      </c>
      <c r="U2" s="28">
        <f>P22*R2</f>
        <v>34.548780727913012</v>
      </c>
      <c r="V2">
        <v>35</v>
      </c>
      <c r="Z2" t="s">
        <v>10</v>
      </c>
      <c r="AA2" t="s">
        <v>11</v>
      </c>
      <c r="AB2" t="s">
        <v>12</v>
      </c>
      <c r="AE2" t="s">
        <v>10</v>
      </c>
      <c r="AF2" t="s">
        <v>11</v>
      </c>
      <c r="AG2" t="s">
        <v>12</v>
      </c>
      <c r="AH2" t="s">
        <v>27</v>
      </c>
      <c r="AI2" t="s">
        <v>28</v>
      </c>
      <c r="AJ2" t="s">
        <v>4</v>
      </c>
      <c r="AL2" s="23"/>
      <c r="AM2" s="29"/>
      <c r="AN2" s="29"/>
      <c r="AO2" s="29"/>
      <c r="AP2" s="29"/>
      <c r="AQ2" s="29"/>
      <c r="AR2" s="29"/>
      <c r="BE2" s="30">
        <v>40513</v>
      </c>
    </row>
    <row r="3" spans="1:57" x14ac:dyDescent="0.25">
      <c r="A3" s="31">
        <v>1</v>
      </c>
      <c r="B3" s="32" t="s">
        <v>11</v>
      </c>
      <c r="C3" s="10">
        <v>5.8599999999969441</v>
      </c>
      <c r="D3" s="10">
        <v>3.3500000000000085</v>
      </c>
      <c r="E3" s="10">
        <v>10.139999999999986</v>
      </c>
      <c r="F3" s="10">
        <v>6.7400000000000091</v>
      </c>
      <c r="G3" s="10">
        <v>5.9000000000000057</v>
      </c>
      <c r="H3" s="10">
        <v>6.2999999999999972</v>
      </c>
      <c r="I3" s="10">
        <v>5.4500000000000171</v>
      </c>
      <c r="J3" s="10">
        <v>9.0100000000000051</v>
      </c>
      <c r="K3" s="10">
        <v>9.6700000000000017</v>
      </c>
      <c r="L3" s="10">
        <v>13.469999999999999</v>
      </c>
      <c r="M3" s="11">
        <v>12.680000000000007</v>
      </c>
      <c r="N3" s="33">
        <f t="shared" ref="N3:N41" si="0">AVERAGE(C3:M3)</f>
        <v>8.0518181818179073</v>
      </c>
      <c r="O3" t="s">
        <v>11</v>
      </c>
      <c r="P3" s="28">
        <f>AVERAGE(N3,N7,N11,N15,N19,N23,N27,N31,N35,N39)</f>
        <v>6.9975542929292498</v>
      </c>
      <c r="Q3" s="28">
        <f>P3/P7*100</f>
        <v>4.2389907948691574</v>
      </c>
      <c r="R3" s="28">
        <f t="shared" ref="R3:R5" si="1">Q3/100</f>
        <v>4.2389907948691574E-2</v>
      </c>
      <c r="T3" t="s">
        <v>29</v>
      </c>
      <c r="U3" s="28">
        <f>R3*P22</f>
        <v>6.819205751404998</v>
      </c>
      <c r="V3">
        <v>7</v>
      </c>
      <c r="Y3" s="34"/>
      <c r="Z3" s="28"/>
      <c r="AA3" s="28"/>
      <c r="AB3" s="28"/>
      <c r="AD3" s="35"/>
      <c r="AE3" s="28"/>
      <c r="AF3" s="28"/>
      <c r="AG3" s="28"/>
      <c r="AH3" s="28"/>
      <c r="AI3" s="28"/>
      <c r="AJ3" s="28"/>
      <c r="AL3" s="23">
        <v>40513</v>
      </c>
      <c r="AM3" s="29">
        <v>23.677088674052008</v>
      </c>
      <c r="AN3" s="29">
        <v>1.6618023453990369</v>
      </c>
      <c r="AO3" s="29">
        <v>2.3297125337777516</v>
      </c>
      <c r="AP3" s="29">
        <v>0.2203269128268186</v>
      </c>
      <c r="AQ3" s="29">
        <v>3.8715863970004381</v>
      </c>
      <c r="AR3" s="29">
        <v>0.3720259391375213</v>
      </c>
      <c r="AS3">
        <f>AO3/AM3*100</f>
        <v>9.839522780226396</v>
      </c>
      <c r="BE3" s="36">
        <v>40544</v>
      </c>
    </row>
    <row r="4" spans="1:57" x14ac:dyDescent="0.25">
      <c r="A4" s="31">
        <v>1</v>
      </c>
      <c r="B4" s="32" t="s">
        <v>12</v>
      </c>
      <c r="C4" s="10">
        <v>21.570000000003347</v>
      </c>
      <c r="D4" s="10">
        <v>6.5999999999999943</v>
      </c>
      <c r="E4" s="10">
        <v>14.119999999999976</v>
      </c>
      <c r="F4" s="10">
        <v>26.83</v>
      </c>
      <c r="G4" s="10">
        <v>24.72999999999999</v>
      </c>
      <c r="H4" s="10">
        <v>10.759999999999991</v>
      </c>
      <c r="I4" s="10">
        <v>12.240000000000009</v>
      </c>
      <c r="J4" s="10">
        <v>22.14</v>
      </c>
      <c r="K4" s="10">
        <v>19</v>
      </c>
      <c r="L4" s="10">
        <v>15.510000000000005</v>
      </c>
      <c r="M4" s="11">
        <v>40.589999999999989</v>
      </c>
      <c r="N4" s="33">
        <f t="shared" si="0"/>
        <v>19.46272727272757</v>
      </c>
      <c r="O4" t="s">
        <v>12</v>
      </c>
      <c r="P4" s="28">
        <f>AVERAGE(N4,N8,N12,N16,N20,N24,N28,N32,N36,N40)</f>
        <v>15.284663636363709</v>
      </c>
      <c r="Q4" s="28">
        <f>P4/P7*100</f>
        <v>9.2591705251485354</v>
      </c>
      <c r="R4" s="28">
        <f t="shared" si="1"/>
        <v>9.2591705251485357E-2</v>
      </c>
      <c r="T4" t="s">
        <v>30</v>
      </c>
      <c r="U4" s="28">
        <f>R4*P22</f>
        <v>14.895099318157742</v>
      </c>
      <c r="V4">
        <v>15</v>
      </c>
      <c r="Y4" s="37">
        <v>40513</v>
      </c>
      <c r="Z4" s="38">
        <v>55.105293080907103</v>
      </c>
      <c r="AA4" s="38">
        <v>31.597843697820945</v>
      </c>
      <c r="AB4" s="38">
        <v>24.645109776514175</v>
      </c>
      <c r="AD4" s="23">
        <v>40513</v>
      </c>
      <c r="AE4" s="28">
        <f>(Z4/100)*U2</f>
        <v>19.038206875996416</v>
      </c>
      <c r="AF4" s="28">
        <f>AA4/100*U3</f>
        <v>2.1547219747617676</v>
      </c>
      <c r="AG4" s="28">
        <f>AB4/100*U4</f>
        <v>3.67091357828079</v>
      </c>
      <c r="AH4" s="28">
        <f>SUM(AE4:AG4)</f>
        <v>24.863842429038971</v>
      </c>
      <c r="AI4" s="28">
        <f>STDEV(AE4:AG4)</f>
        <v>9.3408119087405481</v>
      </c>
      <c r="AJ4" s="28">
        <f>AI4/(SQRT(3))</f>
        <v>5.3929202699610181</v>
      </c>
      <c r="AL4" s="23">
        <v>40544</v>
      </c>
      <c r="AM4" s="29">
        <v>23.652653152969513</v>
      </c>
      <c r="AN4" s="29">
        <v>1.2236924664295941</v>
      </c>
      <c r="AO4" s="29">
        <v>2.4254804798389968</v>
      </c>
      <c r="AP4" s="29">
        <v>0.16434276055664873</v>
      </c>
      <c r="AQ4" s="29">
        <v>3.0285375430420989</v>
      </c>
      <c r="AR4" s="29">
        <v>0.59202214767239592</v>
      </c>
      <c r="AS4">
        <f t="shared" ref="AS4:AS12" si="2">AO4/AM4*100</f>
        <v>10.254581015299275</v>
      </c>
      <c r="BE4" s="39">
        <v>40603</v>
      </c>
    </row>
    <row r="5" spans="1:57" x14ac:dyDescent="0.25">
      <c r="A5" s="40">
        <v>1</v>
      </c>
      <c r="B5" s="41" t="s">
        <v>31</v>
      </c>
      <c r="C5" s="16" t="s">
        <v>32</v>
      </c>
      <c r="D5" s="16">
        <v>465.90999999999894</v>
      </c>
      <c r="E5" s="16">
        <v>111.8100000000004</v>
      </c>
      <c r="F5" s="16">
        <v>118.38999999999942</v>
      </c>
      <c r="G5" s="16">
        <v>120.6899999999996</v>
      </c>
      <c r="H5" s="16">
        <v>50.209999999999809</v>
      </c>
      <c r="I5" s="16">
        <v>90</v>
      </c>
      <c r="J5" s="16">
        <v>115.3799999999992</v>
      </c>
      <c r="K5" s="16">
        <v>113.25</v>
      </c>
      <c r="L5" s="16">
        <v>135.41000000000076</v>
      </c>
      <c r="M5" s="17">
        <v>199.38000000000102</v>
      </c>
      <c r="N5" s="42">
        <f t="shared" si="0"/>
        <v>152.04299999999992</v>
      </c>
      <c r="O5" t="s">
        <v>31</v>
      </c>
      <c r="P5" s="28">
        <f>AVERAGE(N5,N9,N13,N17,N21,N25,N29,N33,N37,N41)</f>
        <v>107.34136666666669</v>
      </c>
      <c r="Q5" s="28">
        <f>P5/P7*100</f>
        <v>65.025442627641169</v>
      </c>
      <c r="R5" s="28">
        <f t="shared" si="1"/>
        <v>0.65025442627641172</v>
      </c>
      <c r="T5" t="s">
        <v>33</v>
      </c>
      <c r="U5" s="28">
        <f>R5*P22</f>
        <v>104.60552848823851</v>
      </c>
      <c r="V5">
        <v>105</v>
      </c>
      <c r="Y5" s="37">
        <v>40544</v>
      </c>
      <c r="Z5" s="38">
        <v>47.277373735164097</v>
      </c>
      <c r="AA5" s="38">
        <v>47.955660115873179</v>
      </c>
      <c r="AB5" s="38">
        <v>27.181435639105477</v>
      </c>
      <c r="AD5" s="23">
        <v>40544</v>
      </c>
      <c r="AE5" s="28">
        <f>(Z5/100)*U2</f>
        <v>16.333756185677782</v>
      </c>
      <c r="AF5" s="28">
        <f>AA5/100*U3</f>
        <v>3.2701951327458563</v>
      </c>
      <c r="AG5" s="28">
        <f>AB5/100*U4</f>
        <v>4.0487018345458852</v>
      </c>
      <c r="AH5" s="28">
        <f>SUM(AE5:AG5)</f>
        <v>23.652653152969524</v>
      </c>
      <c r="AI5" s="28">
        <f>STDEV(AE5:AG5)</f>
        <v>7.3278607664935445</v>
      </c>
      <c r="AJ5" s="28">
        <f>AI5/(SQRT(3))</f>
        <v>4.2307423861191458</v>
      </c>
      <c r="AL5" s="23">
        <v>40603</v>
      </c>
      <c r="AM5" s="29">
        <v>13.185826524499081</v>
      </c>
      <c r="AN5" s="29">
        <v>0.95206256612805917</v>
      </c>
      <c r="AO5" s="29">
        <v>1.5156478899703358</v>
      </c>
      <c r="AP5" s="29">
        <v>0.13030869269215831</v>
      </c>
      <c r="AQ5" s="29">
        <v>4.9844980139220931</v>
      </c>
      <c r="AR5" s="29">
        <v>0.43963962303079651</v>
      </c>
      <c r="AS5">
        <f t="shared" si="2"/>
        <v>11.494523207584169</v>
      </c>
      <c r="BE5" s="39">
        <v>40634</v>
      </c>
    </row>
    <row r="6" spans="1:57" x14ac:dyDescent="0.25">
      <c r="A6" s="43">
        <v>2</v>
      </c>
      <c r="B6" s="43" t="s">
        <v>10</v>
      </c>
      <c r="C6">
        <v>26.940000000002328</v>
      </c>
      <c r="D6">
        <v>19.689999999999998</v>
      </c>
      <c r="E6">
        <v>26.750000000000007</v>
      </c>
      <c r="F6">
        <v>35.29000000000002</v>
      </c>
      <c r="G6">
        <v>30.710000000000008</v>
      </c>
      <c r="H6">
        <v>49.469999999999985</v>
      </c>
      <c r="I6">
        <v>33.110000000000014</v>
      </c>
      <c r="J6">
        <v>53.849999999999994</v>
      </c>
      <c r="K6">
        <v>59.169999999999987</v>
      </c>
      <c r="L6">
        <v>50.879999999999995</v>
      </c>
      <c r="M6" s="28">
        <v>49.44</v>
      </c>
      <c r="N6" s="33">
        <f t="shared" si="0"/>
        <v>39.572727272727484</v>
      </c>
      <c r="P6" s="28"/>
      <c r="Q6" s="28"/>
      <c r="R6" s="28"/>
      <c r="Y6" s="37">
        <v>40603</v>
      </c>
      <c r="Z6" s="38">
        <v>26.246837889155916</v>
      </c>
      <c r="AA6" s="38">
        <v>35.904504236940667</v>
      </c>
      <c r="AB6" s="38">
        <v>11.208129604008471</v>
      </c>
      <c r="AD6" s="23">
        <v>40603</v>
      </c>
      <c r="AE6" s="28">
        <f>(Z6/100)*U2</f>
        <v>9.067962470335269</v>
      </c>
      <c r="AF6" s="28">
        <f>AA6/100*U3</f>
        <v>2.4484020179389092</v>
      </c>
      <c r="AG6" s="28">
        <f>AB6/100*U4</f>
        <v>1.6694620362249017</v>
      </c>
      <c r="AH6" s="28">
        <f>SUM(AE6:AG6)</f>
        <v>13.185826524499079</v>
      </c>
      <c r="AI6" s="28">
        <f>STDEV(AE6:AG6)</f>
        <v>4.0653646157012329</v>
      </c>
      <c r="AJ6" s="28">
        <f t="shared" ref="AJ6:AJ13" si="3">AI6/(SQRT(3))</f>
        <v>2.3471393552290865</v>
      </c>
      <c r="AL6" s="23">
        <v>40634</v>
      </c>
      <c r="AM6" s="29">
        <v>9.5363420108169326</v>
      </c>
      <c r="AN6" s="29">
        <v>1.4246029406594336</v>
      </c>
      <c r="AO6" s="29">
        <v>0.94901724581969094</v>
      </c>
      <c r="AP6" s="29">
        <v>6.4445714297082513E-2</v>
      </c>
      <c r="AQ6" s="29">
        <v>8.2667176397599995</v>
      </c>
      <c r="AR6" s="29">
        <v>0.75281759708099816</v>
      </c>
      <c r="AS6">
        <f t="shared" si="2"/>
        <v>9.9515856786935135</v>
      </c>
      <c r="BE6" s="39">
        <v>40664</v>
      </c>
    </row>
    <row r="7" spans="1:57" x14ac:dyDescent="0.25">
      <c r="A7" s="43">
        <v>2</v>
      </c>
      <c r="B7" s="43" t="s">
        <v>11</v>
      </c>
      <c r="C7">
        <v>5.7000000000007276</v>
      </c>
      <c r="D7">
        <v>2.4699999999999989</v>
      </c>
      <c r="E7">
        <v>5.5399999999999991</v>
      </c>
      <c r="F7">
        <v>5.8499999999999943</v>
      </c>
      <c r="G7">
        <v>4.9599999999999795</v>
      </c>
      <c r="H7">
        <v>10.11999999999999</v>
      </c>
      <c r="I7">
        <v>2.6800000000000068</v>
      </c>
      <c r="J7">
        <v>10.469999999999999</v>
      </c>
      <c r="K7">
        <v>10.349999999999994</v>
      </c>
      <c r="L7">
        <v>11.700000000000003</v>
      </c>
      <c r="M7" s="28">
        <v>11</v>
      </c>
      <c r="N7" s="33">
        <f t="shared" si="0"/>
        <v>7.3490909090909717</v>
      </c>
      <c r="O7" t="s">
        <v>34</v>
      </c>
      <c r="P7" s="28">
        <f>SUM(P2:P5)</f>
        <v>165.07594924242431</v>
      </c>
      <c r="Q7" s="28"/>
      <c r="R7" s="28"/>
      <c r="Y7" s="37">
        <v>40634</v>
      </c>
      <c r="Z7" s="38">
        <v>20.619204948028834</v>
      </c>
      <c r="AA7" s="38">
        <v>29.093460534281526</v>
      </c>
      <c r="AB7" s="38">
        <v>5.7564593869390599</v>
      </c>
      <c r="AD7" s="23">
        <v>40634</v>
      </c>
      <c r="AE7" s="28">
        <f>(Z7/100)*U2</f>
        <v>7.1236839053334728</v>
      </c>
      <c r="AF7" s="28">
        <f>AA7/100*U3</f>
        <v>1.9839429340364689</v>
      </c>
      <c r="AG7" s="28">
        <f>AB7/100*U4</f>
        <v>0.85743034289398723</v>
      </c>
      <c r="AH7" s="28">
        <f t="shared" ref="AH7:AH13" si="4">SUM(AE7:AG7)</f>
        <v>9.96505718226393</v>
      </c>
      <c r="AI7" s="28">
        <f t="shared" ref="AI7:AI13" si="5">STDEV(AE7:AG7)</f>
        <v>3.3404565950085607</v>
      </c>
      <c r="AJ7" s="28">
        <f t="shared" si="3"/>
        <v>1.9286135143444534</v>
      </c>
      <c r="AL7" s="23">
        <v>40664</v>
      </c>
      <c r="AM7" s="29">
        <v>20.131325036151527</v>
      </c>
      <c r="AN7" s="29">
        <v>2.6743132794777456</v>
      </c>
      <c r="AO7" s="29">
        <v>0.75552756908901519</v>
      </c>
      <c r="AP7" s="29">
        <v>0.18213018940783515</v>
      </c>
      <c r="AQ7" s="29">
        <v>7.5967429986843538</v>
      </c>
      <c r="AR7" s="29">
        <v>0.84813390206726091</v>
      </c>
      <c r="AS7">
        <f t="shared" si="2"/>
        <v>3.7529947369696246</v>
      </c>
      <c r="BE7" s="39">
        <v>40725</v>
      </c>
    </row>
    <row r="8" spans="1:57" x14ac:dyDescent="0.25">
      <c r="A8" s="43">
        <v>2</v>
      </c>
      <c r="B8" s="43" t="s">
        <v>12</v>
      </c>
      <c r="C8">
        <v>4.1600000000034925</v>
      </c>
      <c r="D8">
        <v>1.8599999999999994</v>
      </c>
      <c r="E8">
        <v>13.719999999999999</v>
      </c>
      <c r="F8">
        <v>19.080000000000013</v>
      </c>
      <c r="G8">
        <v>23.009999999999991</v>
      </c>
      <c r="H8">
        <v>31.689999999999998</v>
      </c>
      <c r="I8">
        <v>2.7599999999999909</v>
      </c>
      <c r="J8">
        <v>14.61</v>
      </c>
      <c r="K8">
        <v>17.760000000000005</v>
      </c>
      <c r="L8">
        <v>19.39</v>
      </c>
      <c r="M8" s="28">
        <v>13.950000000000003</v>
      </c>
      <c r="N8" s="33">
        <f t="shared" si="0"/>
        <v>14.726363636363953</v>
      </c>
      <c r="U8" s="28"/>
      <c r="Y8" s="37">
        <v>40664</v>
      </c>
      <c r="Z8" s="38">
        <v>41.105231826743932</v>
      </c>
      <c r="AA8" s="38">
        <v>38.565346640162595</v>
      </c>
      <c r="AB8" s="38">
        <v>24.617480018121942</v>
      </c>
      <c r="AD8" s="23">
        <v>40664</v>
      </c>
      <c r="AE8" s="28">
        <f>(Z8/100)*U2</f>
        <v>14.201356411522074</v>
      </c>
      <c r="AF8" s="28">
        <f>AA8/100*U3</f>
        <v>2.6298503361352417</v>
      </c>
      <c r="AG8" s="28">
        <f>AB8/100*U4</f>
        <v>3.6667980983269</v>
      </c>
      <c r="AH8" s="28">
        <f>SUM(AE8:AG8)</f>
        <v>20.498004845984216</v>
      </c>
      <c r="AI8" s="28">
        <f t="shared" si="5"/>
        <v>6.4024986316325254</v>
      </c>
      <c r="AJ8" s="28">
        <f t="shared" si="3"/>
        <v>3.6964843084592496</v>
      </c>
      <c r="AL8" s="23">
        <v>40725</v>
      </c>
      <c r="AM8" s="29">
        <v>15.129565922342953</v>
      </c>
      <c r="AN8" s="29">
        <v>2.483584072715987</v>
      </c>
      <c r="AO8" s="29">
        <v>0.97156481924952709</v>
      </c>
      <c r="AP8" s="29">
        <v>9.646305485732988E-2</v>
      </c>
      <c r="AQ8" s="29">
        <v>8.0768470180226242</v>
      </c>
      <c r="AR8" s="29">
        <v>0.8209748265036777</v>
      </c>
      <c r="AS8">
        <f t="shared" si="2"/>
        <v>6.4216304964489765</v>
      </c>
      <c r="BE8" s="39">
        <v>40787</v>
      </c>
    </row>
    <row r="9" spans="1:57" x14ac:dyDescent="0.25">
      <c r="A9" s="32">
        <v>2</v>
      </c>
      <c r="B9" s="32" t="s">
        <v>31</v>
      </c>
      <c r="C9" s="16" t="s">
        <v>32</v>
      </c>
      <c r="D9">
        <v>94.799999999999272</v>
      </c>
      <c r="E9">
        <v>81.429999999999836</v>
      </c>
      <c r="F9">
        <v>87.630000000000109</v>
      </c>
      <c r="G9">
        <v>104.00999999999931</v>
      </c>
      <c r="H9">
        <v>170.18000000000029</v>
      </c>
      <c r="I9">
        <v>106.23000000000047</v>
      </c>
      <c r="J9">
        <v>217.06999999999971</v>
      </c>
      <c r="K9">
        <v>178.09000000000015</v>
      </c>
      <c r="L9">
        <v>108.27999999999975</v>
      </c>
      <c r="M9" s="28">
        <v>131.23999999999978</v>
      </c>
      <c r="N9" s="33">
        <f t="shared" si="0"/>
        <v>127.89599999999987</v>
      </c>
      <c r="O9" t="s">
        <v>35</v>
      </c>
      <c r="Y9" s="37">
        <v>40725</v>
      </c>
      <c r="Z9" s="38">
        <v>28.014105391203522</v>
      </c>
      <c r="AA9" s="38">
        <v>44.694854262181046</v>
      </c>
      <c r="AB9" s="38">
        <v>20.167707127095625</v>
      </c>
      <c r="AD9" s="23">
        <v>40725</v>
      </c>
      <c r="AE9" s="28">
        <f>(Z9/100)*U2</f>
        <v>9.6785318444933619</v>
      </c>
      <c r="AF9" s="28">
        <f>AA9/100*U3</f>
        <v>3.0478340724287318</v>
      </c>
      <c r="AG9" s="28">
        <f>AB9/100*U4</f>
        <v>3.0040000067760708</v>
      </c>
      <c r="AH9" s="28">
        <f t="shared" si="4"/>
        <v>15.730365923698164</v>
      </c>
      <c r="AI9" s="28">
        <f t="shared" si="5"/>
        <v>3.8409514798305784</v>
      </c>
      <c r="AJ9" s="28">
        <f t="shared" si="3"/>
        <v>2.2175743708244759</v>
      </c>
      <c r="AL9" s="23">
        <v>40787</v>
      </c>
      <c r="AM9" s="29">
        <v>12.006952308090121</v>
      </c>
      <c r="AN9" s="29">
        <v>0.97622862148589962</v>
      </c>
      <c r="AO9" s="29">
        <v>1.1646050581647276</v>
      </c>
      <c r="AP9" s="29">
        <v>9.6279508940810138E-2</v>
      </c>
      <c r="AQ9" s="29">
        <v>12.999832974505342</v>
      </c>
      <c r="AR9" s="29">
        <v>0.91736470417684757</v>
      </c>
      <c r="AS9">
        <f t="shared" si="2"/>
        <v>9.699422703461833</v>
      </c>
      <c r="BE9" s="39">
        <v>40817</v>
      </c>
    </row>
    <row r="10" spans="1:57" x14ac:dyDescent="0.25">
      <c r="A10" s="25">
        <v>3</v>
      </c>
      <c r="B10" s="26" t="s">
        <v>10</v>
      </c>
      <c r="C10" s="5">
        <v>17.68999999999869</v>
      </c>
      <c r="D10" s="5">
        <v>44.849999999999994</v>
      </c>
      <c r="E10" s="5">
        <v>32.319999999999993</v>
      </c>
      <c r="F10" s="5">
        <v>33.300000000000011</v>
      </c>
      <c r="G10" s="5">
        <v>54.480000000000018</v>
      </c>
      <c r="H10" s="5">
        <v>47.069999999999993</v>
      </c>
      <c r="I10" s="5">
        <v>30.649999999999977</v>
      </c>
      <c r="J10" s="5">
        <v>31.330000000000013</v>
      </c>
      <c r="K10" s="5">
        <v>44.410000000000011</v>
      </c>
      <c r="L10" s="5">
        <v>49.5</v>
      </c>
      <c r="M10" s="6">
        <v>36.72</v>
      </c>
      <c r="N10" s="27">
        <f t="shared" si="0"/>
        <v>38.39272727272715</v>
      </c>
      <c r="O10" s="44" t="s">
        <v>9</v>
      </c>
      <c r="P10" s="28">
        <v>124.93500000000078</v>
      </c>
      <c r="Y10" s="37">
        <v>40787</v>
      </c>
      <c r="Z10" s="38">
        <v>23.344194318582691</v>
      </c>
      <c r="AA10" s="38">
        <v>37.538938943753962</v>
      </c>
      <c r="AB10" s="38">
        <v>10.308836687211704</v>
      </c>
      <c r="AD10" s="23">
        <v>40787</v>
      </c>
      <c r="AE10" s="28">
        <f>(Z10/100)*U2</f>
        <v>8.0651345078250607</v>
      </c>
      <c r="AF10" s="28">
        <f>AA10/100*U3</f>
        <v>2.559857483468881</v>
      </c>
      <c r="AG10" s="28">
        <f>AB10/100*U4</f>
        <v>1.5355114631068656</v>
      </c>
      <c r="AH10" s="28">
        <f t="shared" si="4"/>
        <v>12.160503454400809</v>
      </c>
      <c r="AI10" s="28">
        <f t="shared" si="5"/>
        <v>3.5117264745053438</v>
      </c>
      <c r="AJ10" s="28">
        <f t="shared" si="3"/>
        <v>2.0274962253759958</v>
      </c>
      <c r="AL10" s="23">
        <v>40817</v>
      </c>
      <c r="AM10" s="29">
        <v>14.863823722352114</v>
      </c>
      <c r="AN10" s="29">
        <v>1.3801997832722599</v>
      </c>
      <c r="AO10" s="29">
        <v>1.0070465122703456</v>
      </c>
      <c r="AP10" s="29">
        <v>0.25583873840284671</v>
      </c>
      <c r="AQ10" s="29">
        <v>7.0077821541533014</v>
      </c>
      <c r="AR10" s="29">
        <v>0.99528151173404467</v>
      </c>
      <c r="AS10">
        <f t="shared" si="2"/>
        <v>6.7751510720350918</v>
      </c>
      <c r="BE10" s="39">
        <v>40848</v>
      </c>
    </row>
    <row r="11" spans="1:57" x14ac:dyDescent="0.25">
      <c r="A11" s="31">
        <v>3</v>
      </c>
      <c r="B11" s="32" t="s">
        <v>11</v>
      </c>
      <c r="C11" s="10">
        <v>3.1699999999982538</v>
      </c>
      <c r="D11" s="10">
        <v>5.3799999999999955</v>
      </c>
      <c r="E11" s="10">
        <v>8.1899999999999835</v>
      </c>
      <c r="F11" s="10">
        <v>4.7399999999999949</v>
      </c>
      <c r="G11" s="10" t="s">
        <v>32</v>
      </c>
      <c r="H11" s="10">
        <v>9.0900000000000034</v>
      </c>
      <c r="I11" s="10">
        <v>5.4500000000000171</v>
      </c>
      <c r="J11" s="10">
        <v>6.6799999999999926</v>
      </c>
      <c r="K11" s="10">
        <v>9.210000000000008</v>
      </c>
      <c r="L11" s="10">
        <v>10.789999999999992</v>
      </c>
      <c r="M11" s="11">
        <v>6.4900000000000091</v>
      </c>
      <c r="N11" s="33">
        <f>AVERAGE(C11:M11)</f>
        <v>6.9189999999998246</v>
      </c>
      <c r="O11" s="23">
        <v>40878</v>
      </c>
      <c r="P11" s="28">
        <v>111.67714285714248</v>
      </c>
      <c r="T11" s="28"/>
      <c r="Y11" s="37">
        <v>40817</v>
      </c>
      <c r="Z11" s="38">
        <v>29.147506508848487</v>
      </c>
      <c r="AA11" s="38">
        <v>37.542965557359196</v>
      </c>
      <c r="AB11" s="38">
        <v>14.995425654514543</v>
      </c>
      <c r="AD11" s="23">
        <v>40817</v>
      </c>
      <c r="AE11" s="28">
        <f>(Z11/100)*U2</f>
        <v>10.070108111396237</v>
      </c>
      <c r="AF11" s="28">
        <f>AA11/100*U3</f>
        <v>2.5601320665354357</v>
      </c>
      <c r="AG11" s="28">
        <f>AB11/100*U4</f>
        <v>2.2335835444204468</v>
      </c>
      <c r="AH11" s="28">
        <f t="shared" si="4"/>
        <v>14.863823722352119</v>
      </c>
      <c r="AI11" s="28">
        <f t="shared" si="5"/>
        <v>4.4331608629451908</v>
      </c>
      <c r="AJ11" s="28">
        <f t="shared" si="3"/>
        <v>2.5594866175823197</v>
      </c>
      <c r="AL11" s="23">
        <v>40848</v>
      </c>
      <c r="AM11" s="29">
        <v>15.394497325083341</v>
      </c>
      <c r="AN11" s="29">
        <v>1.8806603024332629</v>
      </c>
      <c r="AO11" s="29">
        <v>1.2221496424034741</v>
      </c>
      <c r="AP11" s="29">
        <v>7.6182215879301643E-2</v>
      </c>
      <c r="AQ11" s="29">
        <v>4.5997566871680453</v>
      </c>
      <c r="AR11" s="29">
        <v>0.46990082143837086</v>
      </c>
      <c r="AS11">
        <f t="shared" si="2"/>
        <v>7.9388733298367553</v>
      </c>
      <c r="BE11" s="39">
        <v>40878</v>
      </c>
    </row>
    <row r="12" spans="1:57" x14ac:dyDescent="0.25">
      <c r="A12" s="31">
        <v>3</v>
      </c>
      <c r="B12" s="32" t="s">
        <v>12</v>
      </c>
      <c r="C12" s="10">
        <v>19.850000000002183</v>
      </c>
      <c r="D12" s="10">
        <v>8.5599999999999881</v>
      </c>
      <c r="E12" s="10">
        <v>13.310000000000002</v>
      </c>
      <c r="F12" s="10">
        <v>14.849999999999994</v>
      </c>
      <c r="G12" s="10">
        <v>45.869999999999976</v>
      </c>
      <c r="H12" s="10">
        <v>40.840000000000003</v>
      </c>
      <c r="I12" s="10">
        <v>13.449999999999989</v>
      </c>
      <c r="J12" s="10">
        <v>13.820000000000007</v>
      </c>
      <c r="K12" s="10">
        <v>17.690000000000012</v>
      </c>
      <c r="L12" s="10">
        <v>7.4699999999999989</v>
      </c>
      <c r="M12" s="11">
        <v>5.5499999999999972</v>
      </c>
      <c r="N12" s="33">
        <f t="shared" si="0"/>
        <v>18.296363636363825</v>
      </c>
      <c r="O12" s="23">
        <v>40544</v>
      </c>
      <c r="P12" s="28">
        <v>116.72499999999999</v>
      </c>
      <c r="Y12" s="37">
        <v>40848</v>
      </c>
      <c r="Z12" s="38">
        <v>28.778332000055446</v>
      </c>
      <c r="AA12" s="38">
        <v>43.715565547710426</v>
      </c>
      <c r="AB12" s="38">
        <v>16.588544274643166</v>
      </c>
      <c r="AD12" s="23">
        <v>40848</v>
      </c>
      <c r="AE12" s="28">
        <f>(Z12/100)*U2</f>
        <v>9.9425628198499787</v>
      </c>
      <c r="AF12" s="28">
        <f>AA12/100*U3</f>
        <v>2.9810543600886912</v>
      </c>
      <c r="AG12" s="28">
        <f>AB12/100*U4</f>
        <v>2.4708801451446694</v>
      </c>
      <c r="AH12" s="28">
        <f t="shared" si="4"/>
        <v>15.394497325083339</v>
      </c>
      <c r="AI12" s="28">
        <f t="shared" si="5"/>
        <v>4.1743047276644996</v>
      </c>
      <c r="AJ12" s="28">
        <f t="shared" si="3"/>
        <v>2.4100359581966266</v>
      </c>
      <c r="AL12" s="23">
        <v>40878</v>
      </c>
      <c r="AM12" s="29">
        <v>14.431549897012776</v>
      </c>
      <c r="AN12" s="29">
        <v>1.1437218357940573</v>
      </c>
      <c r="AO12" s="29">
        <v>1.5127435322883338</v>
      </c>
      <c r="AP12" s="29">
        <v>0.19485284343334569</v>
      </c>
      <c r="AQ12" s="29">
        <v>3.8518631909017658</v>
      </c>
      <c r="AR12" s="29">
        <v>0.60320415282668427</v>
      </c>
      <c r="AS12">
        <f t="shared" si="2"/>
        <v>10.482197290545075</v>
      </c>
    </row>
    <row r="13" spans="1:57" x14ac:dyDescent="0.25">
      <c r="A13" s="40">
        <v>3</v>
      </c>
      <c r="B13" s="45" t="s">
        <v>31</v>
      </c>
      <c r="C13" s="16" t="s">
        <v>32</v>
      </c>
      <c r="D13" s="16">
        <v>152.50999999999931</v>
      </c>
      <c r="E13" s="16">
        <v>70.829999999999927</v>
      </c>
      <c r="F13" s="16">
        <v>104.85000000000036</v>
      </c>
      <c r="G13" s="16">
        <v>199.42000000000007</v>
      </c>
      <c r="H13" s="16">
        <v>121.55999999999949</v>
      </c>
      <c r="I13" s="16">
        <v>107.80000000000018</v>
      </c>
      <c r="J13" s="16">
        <v>90.660000000000764</v>
      </c>
      <c r="K13" s="16">
        <v>87.600000000000819</v>
      </c>
      <c r="L13" s="16">
        <v>151.24000000000069</v>
      </c>
      <c r="M13" s="17">
        <v>90.949999999999818</v>
      </c>
      <c r="N13" s="42">
        <f>AVERAGE(C13:M13)</f>
        <v>117.74200000000015</v>
      </c>
      <c r="O13" s="23">
        <v>40603</v>
      </c>
      <c r="P13" s="28">
        <v>154.50899999999984</v>
      </c>
      <c r="Y13" s="37">
        <v>40878</v>
      </c>
      <c r="Z13" s="38">
        <v>28.295674283599077</v>
      </c>
      <c r="AA13" s="38">
        <v>43.787157949985712</v>
      </c>
      <c r="AB13" s="38">
        <v>11.210418972835464</v>
      </c>
      <c r="AD13" s="23">
        <v>40878</v>
      </c>
      <c r="AE13" s="28">
        <f>(Z13/100)*U2</f>
        <v>9.7758104637251151</v>
      </c>
      <c r="AF13" s="28">
        <f>AA13/100*U3</f>
        <v>2.9859363933022163</v>
      </c>
      <c r="AG13" s="28">
        <f>AB13/100*U4</f>
        <v>1.6698030399854416</v>
      </c>
      <c r="AH13" s="28">
        <f t="shared" si="4"/>
        <v>14.431549897012772</v>
      </c>
      <c r="AI13" s="28">
        <f t="shared" si="5"/>
        <v>4.3501332019766323</v>
      </c>
      <c r="AJ13" s="28">
        <f t="shared" si="3"/>
        <v>2.5115505751719374</v>
      </c>
    </row>
    <row r="14" spans="1:57" x14ac:dyDescent="0.25">
      <c r="A14" s="43">
        <v>4</v>
      </c>
      <c r="B14" s="43" t="s">
        <v>10</v>
      </c>
      <c r="C14">
        <v>11.860000000000582</v>
      </c>
      <c r="D14">
        <v>10.480000000000004</v>
      </c>
      <c r="E14">
        <v>30.289999999999978</v>
      </c>
      <c r="F14">
        <v>35.730000000000004</v>
      </c>
      <c r="G14">
        <v>33.359999999999985</v>
      </c>
      <c r="H14">
        <v>35.539999999999992</v>
      </c>
      <c r="I14">
        <v>35.759999999999991</v>
      </c>
      <c r="J14">
        <v>63.560000000000016</v>
      </c>
      <c r="K14">
        <v>50.179999999999978</v>
      </c>
      <c r="L14">
        <v>57.81</v>
      </c>
      <c r="M14" s="28">
        <v>60.27000000000001</v>
      </c>
      <c r="N14" s="33">
        <f t="shared" si="0"/>
        <v>38.621818181818234</v>
      </c>
      <c r="O14" s="23">
        <v>40634</v>
      </c>
      <c r="P14" s="28">
        <v>197.22399999999976</v>
      </c>
    </row>
    <row r="15" spans="1:57" x14ac:dyDescent="0.25">
      <c r="A15" s="43">
        <v>4</v>
      </c>
      <c r="B15" s="43" t="s">
        <v>11</v>
      </c>
      <c r="C15">
        <v>1.4799999999959255</v>
      </c>
      <c r="D15">
        <v>0.88999999999998636</v>
      </c>
      <c r="E15">
        <v>6.1899999999999977</v>
      </c>
      <c r="F15">
        <v>5.5999999999999943</v>
      </c>
      <c r="G15">
        <v>4.9599999999999937</v>
      </c>
      <c r="H15">
        <v>5.8699999999999903</v>
      </c>
      <c r="I15">
        <v>4.8699999999999761</v>
      </c>
      <c r="J15">
        <v>10.920000000000002</v>
      </c>
      <c r="K15">
        <v>10.769999999999996</v>
      </c>
      <c r="L15">
        <v>17.519999999999996</v>
      </c>
      <c r="M15" s="28">
        <v>11.650000000000006</v>
      </c>
      <c r="N15" s="33">
        <f t="shared" si="0"/>
        <v>7.3381818181814422</v>
      </c>
      <c r="O15" s="23">
        <v>40664</v>
      </c>
      <c r="P15" s="28">
        <v>168.53999999999985</v>
      </c>
      <c r="Y15" t="s">
        <v>5</v>
      </c>
      <c r="AD15" t="s">
        <v>36</v>
      </c>
      <c r="AE15" t="s">
        <v>37</v>
      </c>
    </row>
    <row r="16" spans="1:57" x14ac:dyDescent="0.25">
      <c r="A16" s="43">
        <v>4</v>
      </c>
      <c r="B16" s="43" t="s">
        <v>12</v>
      </c>
      <c r="C16">
        <v>18.05000000000291</v>
      </c>
      <c r="D16" t="s">
        <v>32</v>
      </c>
      <c r="E16">
        <v>17.439999999999991</v>
      </c>
      <c r="F16">
        <v>17.36</v>
      </c>
      <c r="G16">
        <v>17.570000000000022</v>
      </c>
      <c r="H16">
        <v>22.050000000000011</v>
      </c>
      <c r="I16">
        <v>11.490000000000009</v>
      </c>
      <c r="J16">
        <v>11.209999999999994</v>
      </c>
      <c r="K16">
        <v>27.000000000000014</v>
      </c>
      <c r="L16">
        <v>28.180000000000007</v>
      </c>
      <c r="M16" s="28">
        <v>15.010000000000005</v>
      </c>
      <c r="N16" s="33">
        <f t="shared" si="0"/>
        <v>18.536000000000296</v>
      </c>
      <c r="O16" s="23">
        <v>40725</v>
      </c>
      <c r="P16" s="28">
        <v>158.46100000000018</v>
      </c>
      <c r="Z16" t="s">
        <v>10</v>
      </c>
      <c r="AA16" t="s">
        <v>11</v>
      </c>
      <c r="AB16" t="s">
        <v>12</v>
      </c>
      <c r="AE16" t="s">
        <v>10</v>
      </c>
      <c r="AF16" t="s">
        <v>11</v>
      </c>
      <c r="AG16" t="s">
        <v>12</v>
      </c>
      <c r="AH16" t="s">
        <v>27</v>
      </c>
      <c r="AI16" t="s">
        <v>28</v>
      </c>
      <c r="AJ16" t="s">
        <v>4</v>
      </c>
    </row>
    <row r="17" spans="1:36" x14ac:dyDescent="0.25">
      <c r="A17" s="32">
        <v>4</v>
      </c>
      <c r="B17" s="32" t="s">
        <v>31</v>
      </c>
      <c r="C17" s="16" t="s">
        <v>32</v>
      </c>
      <c r="D17">
        <v>41.920000000000073</v>
      </c>
      <c r="E17">
        <v>77.619999999999891</v>
      </c>
      <c r="F17">
        <v>109.98000000000002</v>
      </c>
      <c r="G17">
        <v>92.739999999999782</v>
      </c>
      <c r="H17">
        <v>117.47000000000025</v>
      </c>
      <c r="I17">
        <v>86.350000000000364</v>
      </c>
      <c r="J17">
        <v>222.07999999999993</v>
      </c>
      <c r="K17">
        <v>135.84000000000015</v>
      </c>
      <c r="L17">
        <v>140.91000000000076</v>
      </c>
      <c r="M17" s="28">
        <v>200.53000000000065</v>
      </c>
      <c r="N17" s="33">
        <f t="shared" si="0"/>
        <v>122.54400000000018</v>
      </c>
      <c r="O17" s="23">
        <v>40787</v>
      </c>
      <c r="P17" s="28">
        <v>188.48500000000001</v>
      </c>
      <c r="Y17" s="34"/>
      <c r="Z17" s="28"/>
      <c r="AA17" s="28"/>
      <c r="AB17" s="28"/>
      <c r="AD17" s="35"/>
      <c r="AE17" s="28"/>
      <c r="AF17" s="28"/>
      <c r="AG17" s="28"/>
      <c r="AH17" s="28"/>
      <c r="AI17" s="28"/>
      <c r="AJ17" s="28"/>
    </row>
    <row r="18" spans="1:36" x14ac:dyDescent="0.25">
      <c r="A18" s="25">
        <v>5</v>
      </c>
      <c r="B18" s="26" t="s">
        <v>10</v>
      </c>
      <c r="C18" s="5">
        <v>12.68999999999869</v>
      </c>
      <c r="D18" s="5">
        <v>25.450000000000017</v>
      </c>
      <c r="E18" s="5">
        <v>19.960000000000008</v>
      </c>
      <c r="F18" s="5">
        <v>44.53</v>
      </c>
      <c r="G18" s="5">
        <v>43.940000000000026</v>
      </c>
      <c r="H18" s="5">
        <v>28.350000000000009</v>
      </c>
      <c r="I18" s="5">
        <v>25.199999999999989</v>
      </c>
      <c r="J18" s="5">
        <v>39.329999999999984</v>
      </c>
      <c r="K18" s="5">
        <v>37.61999999999999</v>
      </c>
      <c r="L18" s="5">
        <v>35.100000000000009</v>
      </c>
      <c r="M18" s="6">
        <v>43.400000000000006</v>
      </c>
      <c r="N18" s="27">
        <f t="shared" si="0"/>
        <v>32.324545454545344</v>
      </c>
      <c r="O18" s="23">
        <v>40817</v>
      </c>
      <c r="P18" s="28">
        <v>154.13500000000019</v>
      </c>
      <c r="Y18" s="37">
        <v>40513</v>
      </c>
      <c r="Z18" s="38">
        <v>3.1096314748060592</v>
      </c>
      <c r="AA18" s="38">
        <v>3.7446231645153127</v>
      </c>
      <c r="AB18" s="38">
        <v>6.7137465453399257</v>
      </c>
      <c r="AD18" s="23">
        <v>40513</v>
      </c>
      <c r="AE18" s="28">
        <f>(Z18/100)*U2</f>
        <v>1.0743397596769131</v>
      </c>
      <c r="AF18" s="28">
        <f>(AA18/100)*U3</f>
        <v>0.25535355820307204</v>
      </c>
      <c r="AG18" s="28">
        <f>(AB18/100)*U4</f>
        <v>1.0000192158977663</v>
      </c>
      <c r="AH18" s="28">
        <f>SUM(AE18:AG18)</f>
        <v>2.3297125337777516</v>
      </c>
      <c r="AI18" s="28">
        <f>STDEV(AE18:AG18)</f>
        <v>0.45291442958945521</v>
      </c>
      <c r="AJ18" s="28">
        <f t="shared" ref="AJ18:AJ27" si="6">AI18/(SQRT(3))</f>
        <v>0.26149026784333779</v>
      </c>
    </row>
    <row r="19" spans="1:36" x14ac:dyDescent="0.25">
      <c r="A19" s="31">
        <v>5</v>
      </c>
      <c r="B19" s="32" t="s">
        <v>11</v>
      </c>
      <c r="C19" s="10">
        <v>2.5900000000037835</v>
      </c>
      <c r="D19" s="10">
        <v>3.2600000000000051</v>
      </c>
      <c r="E19" s="10">
        <v>4.7599999999999909</v>
      </c>
      <c r="F19" s="10">
        <v>6.5400000000000063</v>
      </c>
      <c r="G19" s="10">
        <v>7.7399999999999949</v>
      </c>
      <c r="H19" s="10">
        <v>6.3599999999999994</v>
      </c>
      <c r="I19" s="10">
        <v>5.0500000000000114</v>
      </c>
      <c r="J19" s="10">
        <v>9.9900000000000091</v>
      </c>
      <c r="K19" s="10">
        <v>7.5099999999999909</v>
      </c>
      <c r="L19" s="10">
        <v>8.3200000000000074</v>
      </c>
      <c r="M19" s="11">
        <v>10.469999999999999</v>
      </c>
      <c r="N19" s="33">
        <f t="shared" si="0"/>
        <v>6.5990909090912542</v>
      </c>
      <c r="O19" s="23">
        <v>40848</v>
      </c>
      <c r="P19" s="28">
        <v>167.81500000000031</v>
      </c>
      <c r="Y19" s="37">
        <v>40544</v>
      </c>
      <c r="Z19" s="38">
        <v>2.8259440396262843</v>
      </c>
      <c r="AA19" s="38">
        <v>3.6463852983407099</v>
      </c>
      <c r="AB19" s="38">
        <v>8.0596760617010013</v>
      </c>
      <c r="AD19" s="23">
        <v>40544</v>
      </c>
      <c r="AE19" s="28">
        <f>(Z19/100)*U2</f>
        <v>0.97632920974401216</v>
      </c>
      <c r="AF19" s="28">
        <f>(AA19/100)*U3</f>
        <v>0.24865451598283597</v>
      </c>
      <c r="AG19" s="28">
        <f>(AB19/100)*U4</f>
        <v>1.2004967541121487</v>
      </c>
      <c r="AH19" s="28">
        <f>SUM(AE19:AG19)</f>
        <v>2.4254804798389968</v>
      </c>
      <c r="AI19" s="28">
        <f>STDEV(AE19:AG19)</f>
        <v>0.49762187689306847</v>
      </c>
      <c r="AJ19" s="28">
        <f t="shared" si="6"/>
        <v>0.2873021245788599</v>
      </c>
    </row>
    <row r="20" spans="1:36" x14ac:dyDescent="0.25">
      <c r="A20" s="31">
        <v>5</v>
      </c>
      <c r="B20" s="32" t="s">
        <v>12</v>
      </c>
      <c r="C20" s="10">
        <v>4.6100000000005821</v>
      </c>
      <c r="D20" s="10">
        <v>6.4299999999999926</v>
      </c>
      <c r="E20" s="10">
        <v>6.3200000000000074</v>
      </c>
      <c r="F20" s="10">
        <v>21.440000000000012</v>
      </c>
      <c r="G20" s="10">
        <v>24.909999999999982</v>
      </c>
      <c r="H20" s="10">
        <v>17.730000000000004</v>
      </c>
      <c r="I20" s="10">
        <v>13.049999999999983</v>
      </c>
      <c r="J20" s="10">
        <v>13.149999999999991</v>
      </c>
      <c r="K20" s="10">
        <v>8.8199999999999932</v>
      </c>
      <c r="L20" s="10">
        <v>8.210000000000008</v>
      </c>
      <c r="M20" s="11">
        <v>10.689999999999998</v>
      </c>
      <c r="N20" s="33">
        <f t="shared" si="0"/>
        <v>12.305454545454596</v>
      </c>
      <c r="O20" s="23">
        <v>40878</v>
      </c>
      <c r="P20" s="28">
        <v>191.11500000000029</v>
      </c>
      <c r="Y20" s="37">
        <v>40603</v>
      </c>
      <c r="Z20" s="38">
        <v>1.3257391287507954</v>
      </c>
      <c r="AA20" s="38">
        <v>2.3557452211039536</v>
      </c>
      <c r="AB20" s="38">
        <v>6.0219677129286202</v>
      </c>
      <c r="AD20" s="23">
        <v>40603</v>
      </c>
      <c r="AE20" s="28">
        <f>(Z20/100)*U2</f>
        <v>0.45802670461625666</v>
      </c>
      <c r="AF20" s="28">
        <f>(AA20/100)*U3</f>
        <v>0.1606431136059692</v>
      </c>
      <c r="AG20" s="28">
        <f>(AB20/100)*U4</f>
        <v>0.89697807174811028</v>
      </c>
      <c r="AH20" s="28">
        <f>SUM(AE20:AG20)</f>
        <v>1.5156478899703361</v>
      </c>
      <c r="AI20" s="28">
        <f>STDEV(AE20:AG20)</f>
        <v>0.37042868712958466</v>
      </c>
      <c r="AJ20" s="28">
        <f t="shared" si="6"/>
        <v>0.21386710222982538</v>
      </c>
    </row>
    <row r="21" spans="1:36" x14ac:dyDescent="0.25">
      <c r="A21" s="40">
        <v>5</v>
      </c>
      <c r="B21" s="45" t="s">
        <v>31</v>
      </c>
      <c r="C21" s="16" t="s">
        <v>32</v>
      </c>
      <c r="D21" s="16">
        <v>135.15999999999985</v>
      </c>
      <c r="E21" s="16">
        <v>46.359999999999673</v>
      </c>
      <c r="F21" s="16">
        <v>104.96999999999935</v>
      </c>
      <c r="G21" s="16">
        <v>121.01000000000022</v>
      </c>
      <c r="H21" s="16">
        <v>66.289999999999964</v>
      </c>
      <c r="I21" s="16">
        <v>58.200000000000273</v>
      </c>
      <c r="J21" s="16">
        <v>91.3100000000004</v>
      </c>
      <c r="K21" s="16">
        <v>87.410000000000764</v>
      </c>
      <c r="L21" s="16">
        <v>95.869999999999891</v>
      </c>
      <c r="M21" s="17">
        <v>127.35999999999967</v>
      </c>
      <c r="N21" s="42">
        <f t="shared" si="0"/>
        <v>93.394000000000005</v>
      </c>
      <c r="P21" s="28"/>
      <c r="Y21" s="37">
        <v>40634</v>
      </c>
      <c r="Z21" s="38">
        <v>0.78382607260900117</v>
      </c>
      <c r="AA21" s="38">
        <v>1.1921036946000378</v>
      </c>
      <c r="AB21" s="38">
        <v>4.0075119893510482</v>
      </c>
      <c r="AD21" s="23">
        <v>40634</v>
      </c>
      <c r="AE21" s="28">
        <f>(Z21/100)*U2</f>
        <v>0.27080235111389606</v>
      </c>
      <c r="AF21" s="28">
        <f>(AA21/100)*U3</f>
        <v>8.1292003704877255E-2</v>
      </c>
      <c r="AG21" s="28">
        <f>(AB21/100)*U4</f>
        <v>0.59692289100091767</v>
      </c>
      <c r="AH21" s="28">
        <f t="shared" ref="AH21:AH27" si="7">SUM(AE21:AG21)</f>
        <v>0.94901724581969105</v>
      </c>
      <c r="AI21" s="28">
        <f t="shared" ref="AI21:AI27" si="8">STDEV(AE21:AG21)</f>
        <v>0.26081410693090429</v>
      </c>
      <c r="AJ21" s="28">
        <f t="shared" si="6"/>
        <v>0.15058109484500945</v>
      </c>
    </row>
    <row r="22" spans="1:36" x14ac:dyDescent="0.25">
      <c r="A22" s="43">
        <v>6</v>
      </c>
      <c r="B22" s="43" t="s">
        <v>10</v>
      </c>
      <c r="C22" t="s">
        <v>32</v>
      </c>
      <c r="D22">
        <v>25.58</v>
      </c>
      <c r="E22">
        <v>20.060000000000002</v>
      </c>
      <c r="F22">
        <v>32.050000000000011</v>
      </c>
      <c r="G22">
        <v>45.960000000000008</v>
      </c>
      <c r="H22">
        <v>39.459999999999994</v>
      </c>
      <c r="I22">
        <v>48.47</v>
      </c>
      <c r="J22">
        <v>31.860000000000014</v>
      </c>
      <c r="K22">
        <v>27.220000000000013</v>
      </c>
      <c r="L22">
        <v>34.69</v>
      </c>
      <c r="M22" s="28">
        <v>31</v>
      </c>
      <c r="N22" s="33">
        <f t="shared" si="0"/>
        <v>33.635000000000005</v>
      </c>
      <c r="O22" t="s">
        <v>15</v>
      </c>
      <c r="P22" s="28">
        <f>AVERAGE(P11:P20)</f>
        <v>160.86861428571427</v>
      </c>
      <c r="Y22" s="37">
        <v>40664</v>
      </c>
      <c r="Z22" s="38">
        <v>0.68167567356530478</v>
      </c>
      <c r="AA22" s="38">
        <v>0.56815079760265019</v>
      </c>
      <c r="AB22" s="38">
        <v>3.2310866359913981</v>
      </c>
      <c r="AD22" s="23">
        <v>40664</v>
      </c>
      <c r="AE22" s="28">
        <f>(Z22/100)*U2</f>
        <v>0.23551063373560124</v>
      </c>
      <c r="AF22" s="28">
        <f>(AA22/100)*U3</f>
        <v>3.8743371866773291E-2</v>
      </c>
      <c r="AG22" s="28">
        <f>(AB22/100)*U4</f>
        <v>0.48127356348664069</v>
      </c>
      <c r="AH22" s="28">
        <f t="shared" si="7"/>
        <v>0.75552756908901531</v>
      </c>
      <c r="AI22" s="28">
        <f t="shared" si="8"/>
        <v>0.22171668989887625</v>
      </c>
      <c r="AJ22" s="28">
        <f t="shared" si="6"/>
        <v>0.12800819059694898</v>
      </c>
    </row>
    <row r="23" spans="1:36" x14ac:dyDescent="0.25">
      <c r="A23" s="43">
        <v>6</v>
      </c>
      <c r="B23" s="43" t="s">
        <v>11</v>
      </c>
      <c r="C23" t="s">
        <v>32</v>
      </c>
      <c r="D23">
        <v>3.1099999999999994</v>
      </c>
      <c r="E23">
        <v>4.3099999999999881</v>
      </c>
      <c r="F23">
        <v>3.3800000000000097</v>
      </c>
      <c r="G23">
        <v>8.5799999999999841</v>
      </c>
      <c r="H23">
        <v>7.8000000000000114</v>
      </c>
      <c r="I23">
        <v>8.0499999999999829</v>
      </c>
      <c r="J23">
        <v>7.7999999999999972</v>
      </c>
      <c r="K23">
        <v>5.6400000000000006</v>
      </c>
      <c r="L23">
        <v>8.7600000000000051</v>
      </c>
      <c r="M23" s="28">
        <v>7.4399999999999977</v>
      </c>
      <c r="N23" s="33">
        <f t="shared" si="0"/>
        <v>6.4869999999999974</v>
      </c>
      <c r="Y23" s="37">
        <v>40725</v>
      </c>
      <c r="Z23" s="46">
        <v>1.2819095728656773</v>
      </c>
      <c r="AA23" s="46">
        <v>1.7275681084005021</v>
      </c>
      <c r="AB23" s="46">
        <v>2.7584526910920264</v>
      </c>
      <c r="AD23" s="23">
        <v>40725</v>
      </c>
      <c r="AE23" s="28">
        <f>(Z23/100)*U2</f>
        <v>0.44288412745948913</v>
      </c>
      <c r="AF23" s="28">
        <f>(AA23/100)*U3</f>
        <v>0.11780642380748559</v>
      </c>
      <c r="AG23" s="28">
        <f>(AB23/100)*U4</f>
        <v>0.41087426798255233</v>
      </c>
      <c r="AH23" s="28">
        <f t="shared" si="7"/>
        <v>0.97156481924952709</v>
      </c>
      <c r="AI23" s="28">
        <f t="shared" si="8"/>
        <v>0.1791595684507781</v>
      </c>
      <c r="AJ23" s="28">
        <f t="shared" si="6"/>
        <v>0.10343782507295393</v>
      </c>
    </row>
    <row r="24" spans="1:36" x14ac:dyDescent="0.25">
      <c r="A24" s="43">
        <v>6</v>
      </c>
      <c r="B24" s="43" t="s">
        <v>12</v>
      </c>
      <c r="C24">
        <v>9.3699999999989814</v>
      </c>
      <c r="D24">
        <v>10.57</v>
      </c>
      <c r="E24">
        <v>3.9200000000000017</v>
      </c>
      <c r="F24">
        <v>7.6000000000000085</v>
      </c>
      <c r="G24">
        <v>31.849999999999994</v>
      </c>
      <c r="H24">
        <v>43.320000000000007</v>
      </c>
      <c r="I24">
        <v>17.129999999999995</v>
      </c>
      <c r="J24">
        <v>13.070000000000007</v>
      </c>
      <c r="K24">
        <v>7.8599999999999994</v>
      </c>
      <c r="L24">
        <v>15.790000000000006</v>
      </c>
      <c r="M24" s="28">
        <v>9.6699999999999875</v>
      </c>
      <c r="N24" s="33">
        <f t="shared" si="0"/>
        <v>15.468181818181732</v>
      </c>
      <c r="Y24" s="37">
        <v>40787</v>
      </c>
      <c r="Z24" s="38">
        <v>1.6818103073228177</v>
      </c>
      <c r="AA24" s="38">
        <v>2.6492331229311943</v>
      </c>
      <c r="AB24" s="38">
        <v>2.7049396364220364</v>
      </c>
      <c r="AD24" s="23">
        <v>40787</v>
      </c>
      <c r="AE24" s="28">
        <f>(Z24/100)*U2</f>
        <v>0.58104495533640033</v>
      </c>
      <c r="AF24" s="28">
        <f>(AA24/100)*U3</f>
        <v>0.18065665748705023</v>
      </c>
      <c r="AG24" s="28">
        <f>(AB24/100)*U4</f>
        <v>0.40290344534127726</v>
      </c>
      <c r="AH24" s="28">
        <f t="shared" si="7"/>
        <v>1.1646050581647278</v>
      </c>
      <c r="AI24" s="28">
        <f t="shared" si="8"/>
        <v>0.20059861305168764</v>
      </c>
      <c r="AJ24" s="28">
        <f t="shared" si="6"/>
        <v>0.11581566324445744</v>
      </c>
    </row>
    <row r="25" spans="1:36" x14ac:dyDescent="0.25">
      <c r="A25" s="32">
        <v>6</v>
      </c>
      <c r="B25" s="32" t="s">
        <v>31</v>
      </c>
      <c r="C25" s="16" t="s">
        <v>32</v>
      </c>
      <c r="D25">
        <v>86.459999999999127</v>
      </c>
      <c r="E25">
        <v>50.7800000000002</v>
      </c>
      <c r="F25">
        <v>111.96000000000004</v>
      </c>
      <c r="G25">
        <v>145.57999999999993</v>
      </c>
      <c r="H25">
        <v>110.44999999999982</v>
      </c>
      <c r="I25">
        <v>198.78000000000065</v>
      </c>
      <c r="J25">
        <v>97.430000000000291</v>
      </c>
      <c r="K25">
        <v>63.639999999999873</v>
      </c>
      <c r="L25">
        <v>84.180000000000746</v>
      </c>
      <c r="M25" s="28">
        <v>77.150000000000091</v>
      </c>
      <c r="N25" s="33">
        <f t="shared" si="0"/>
        <v>102.64100000000008</v>
      </c>
      <c r="Y25" s="37">
        <v>40817</v>
      </c>
      <c r="Z25" s="38">
        <v>1.3506606689845035</v>
      </c>
      <c r="AA25" s="38">
        <v>2.0645269472518302</v>
      </c>
      <c r="AB25" s="38">
        <v>3.0860546384670595</v>
      </c>
      <c r="AD25" s="23">
        <v>40817</v>
      </c>
      <c r="AE25" s="28">
        <f>(Z25/100)*U2</f>
        <v>0.46663679290561916</v>
      </c>
      <c r="AF25" s="28">
        <f>(AA25/100)*U3</f>
        <v>0.14078434032630285</v>
      </c>
      <c r="AG25" s="28">
        <f>(AB25/100)*U4</f>
        <v>0.45967090341228239</v>
      </c>
      <c r="AH25" s="28">
        <f t="shared" si="7"/>
        <v>1.0670920366442045</v>
      </c>
      <c r="AI25" s="28">
        <f t="shared" si="8"/>
        <v>0.18615270818388918</v>
      </c>
      <c r="AJ25" s="28">
        <f t="shared" si="6"/>
        <v>0.10747531618034628</v>
      </c>
    </row>
    <row r="26" spans="1:36" x14ac:dyDescent="0.25">
      <c r="A26" s="25">
        <v>7</v>
      </c>
      <c r="B26" s="26" t="s">
        <v>10</v>
      </c>
      <c r="C26" t="s">
        <v>32</v>
      </c>
      <c r="D26" s="5">
        <v>5.4899999999999949</v>
      </c>
      <c r="E26" s="5">
        <v>25.389999999999986</v>
      </c>
      <c r="F26" s="5">
        <v>42.570000000000007</v>
      </c>
      <c r="G26" s="5">
        <v>29.149999999999977</v>
      </c>
      <c r="H26" s="5">
        <v>35.549999999999983</v>
      </c>
      <c r="I26" s="5">
        <v>57.419999999999987</v>
      </c>
      <c r="J26" s="5">
        <v>42.03</v>
      </c>
      <c r="K26" s="5">
        <v>35.69</v>
      </c>
      <c r="L26" s="5">
        <v>33.090000000000003</v>
      </c>
      <c r="M26" s="6">
        <v>24.210000000000008</v>
      </c>
      <c r="N26" s="27">
        <f t="shared" si="0"/>
        <v>33.059000000000005</v>
      </c>
      <c r="Y26" s="37">
        <v>40848</v>
      </c>
      <c r="Z26" s="38">
        <v>1.4742180157057414</v>
      </c>
      <c r="AA26" s="38">
        <v>1.8975680312517675</v>
      </c>
      <c r="AB26" s="38">
        <v>3.9169005316449526</v>
      </c>
      <c r="AD26" s="23">
        <v>40848</v>
      </c>
      <c r="AE26" s="28">
        <f>(Z26/100)*U2</f>
        <v>0.50932434969756679</v>
      </c>
      <c r="AF26" s="28">
        <f>(AA26/100)*U3</f>
        <v>0.12939906832394313</v>
      </c>
      <c r="AG26" s="28">
        <f>(AB26/100)*U4</f>
        <v>0.58342622438196434</v>
      </c>
      <c r="AH26" s="28">
        <f t="shared" si="7"/>
        <v>1.2221496424034743</v>
      </c>
      <c r="AI26" s="28">
        <f t="shared" si="8"/>
        <v>0.24357578071198016</v>
      </c>
      <c r="AJ26" s="28">
        <f t="shared" si="6"/>
        <v>0.140628542562135</v>
      </c>
    </row>
    <row r="27" spans="1:36" x14ac:dyDescent="0.25">
      <c r="A27" s="31">
        <v>7</v>
      </c>
      <c r="B27" s="32" t="s">
        <v>11</v>
      </c>
      <c r="C27" t="s">
        <v>32</v>
      </c>
      <c r="D27" s="10">
        <v>1.3100000000000023</v>
      </c>
      <c r="E27" s="10">
        <v>4.9199999999999875</v>
      </c>
      <c r="F27" s="10">
        <v>7.7399999999999949</v>
      </c>
      <c r="G27" s="10">
        <v>5.1899999999999977</v>
      </c>
      <c r="H27" s="10">
        <v>7.7000000000000028</v>
      </c>
      <c r="I27" s="10">
        <v>10.849999999999994</v>
      </c>
      <c r="J27" s="10">
        <v>9.7600000000000051</v>
      </c>
      <c r="K27" s="10">
        <v>7.8199999999999932</v>
      </c>
      <c r="L27" s="10">
        <v>7.7600000000000051</v>
      </c>
      <c r="M27" s="11">
        <v>8</v>
      </c>
      <c r="N27" s="33">
        <f t="shared" si="0"/>
        <v>7.1049999999999986</v>
      </c>
      <c r="Y27" s="37">
        <v>40878</v>
      </c>
      <c r="Z27" s="38">
        <v>1.0027211770158171</v>
      </c>
      <c r="AA27" s="38">
        <v>2.3844589803308089</v>
      </c>
      <c r="AB27" s="38">
        <v>6.7385547834421624</v>
      </c>
      <c r="AD27" s="23">
        <v>40878</v>
      </c>
      <c r="AE27" s="28">
        <f>(Z27/100)*U2</f>
        <v>0.34642794075954314</v>
      </c>
      <c r="AF27" s="28">
        <f>(AA27/100)*U3</f>
        <v>0.1626011639266115</v>
      </c>
      <c r="AG27" s="28">
        <f>(AB27/100)*U4</f>
        <v>1.0037144276021794</v>
      </c>
      <c r="AH27" s="28">
        <f t="shared" si="7"/>
        <v>1.512743532288334</v>
      </c>
      <c r="AI27" s="28">
        <f t="shared" si="8"/>
        <v>0.44220834682264226</v>
      </c>
      <c r="AJ27" s="28">
        <f t="shared" si="6"/>
        <v>0.25530910807595192</v>
      </c>
    </row>
    <row r="28" spans="1:36" x14ac:dyDescent="0.25">
      <c r="A28" s="31">
        <v>7</v>
      </c>
      <c r="B28" s="32" t="s">
        <v>12</v>
      </c>
      <c r="C28" s="10">
        <v>14.169999999998254</v>
      </c>
      <c r="D28" s="10">
        <v>1.5600000000000023</v>
      </c>
      <c r="E28" s="10">
        <v>6.5900000000000176</v>
      </c>
      <c r="F28" s="10">
        <v>22.349999999999994</v>
      </c>
      <c r="G28" s="10">
        <v>18.349999999999966</v>
      </c>
      <c r="H28" s="10">
        <v>19.039999999999992</v>
      </c>
      <c r="I28" s="10">
        <v>16.930000000000007</v>
      </c>
      <c r="J28" s="10">
        <v>30.279999999999987</v>
      </c>
      <c r="K28" s="10">
        <v>17.579999999999998</v>
      </c>
      <c r="L28" s="10">
        <v>6.3700000000000045</v>
      </c>
      <c r="M28" s="11">
        <v>11.800000000000011</v>
      </c>
      <c r="N28" s="33">
        <f t="shared" si="0"/>
        <v>15.00181818181802</v>
      </c>
    </row>
    <row r="29" spans="1:36" x14ac:dyDescent="0.25">
      <c r="A29" s="40">
        <v>7</v>
      </c>
      <c r="B29" s="45" t="s">
        <v>31</v>
      </c>
      <c r="C29" s="16" t="s">
        <v>32</v>
      </c>
      <c r="D29" s="16">
        <v>42.839999999999691</v>
      </c>
      <c r="E29" s="16">
        <v>56.829999999999927</v>
      </c>
      <c r="F29" s="16">
        <v>150.42999999999938</v>
      </c>
      <c r="G29" s="16">
        <v>86.479999999999563</v>
      </c>
      <c r="H29" s="16">
        <v>110.71000000000004</v>
      </c>
      <c r="I29" s="16">
        <v>185.80999999999949</v>
      </c>
      <c r="J29" s="16">
        <v>107.90999999999985</v>
      </c>
      <c r="K29" s="16">
        <v>80.130000000000109</v>
      </c>
      <c r="L29" s="16">
        <v>74.5</v>
      </c>
      <c r="M29" s="17">
        <v>110.67000000000007</v>
      </c>
      <c r="N29" s="42">
        <f t="shared" si="0"/>
        <v>100.63099999999982</v>
      </c>
      <c r="Y29" t="s">
        <v>38</v>
      </c>
      <c r="AD29" t="s">
        <v>39</v>
      </c>
      <c r="AE29" t="s">
        <v>21</v>
      </c>
    </row>
    <row r="30" spans="1:36" x14ac:dyDescent="0.25">
      <c r="A30" s="43">
        <v>8</v>
      </c>
      <c r="B30" s="43" t="s">
        <v>10</v>
      </c>
      <c r="C30" t="s">
        <v>32</v>
      </c>
      <c r="D30">
        <v>12.719999999999985</v>
      </c>
      <c r="E30">
        <v>19.599999999999994</v>
      </c>
      <c r="F30">
        <v>36.040000000000006</v>
      </c>
      <c r="G30">
        <v>36.110000000000014</v>
      </c>
      <c r="H30">
        <v>31.860000000000014</v>
      </c>
      <c r="I30">
        <v>30.310000000000002</v>
      </c>
      <c r="J30">
        <v>36.029999999999987</v>
      </c>
      <c r="K30">
        <v>36.959999999999994</v>
      </c>
      <c r="L30">
        <v>33.250000000000014</v>
      </c>
      <c r="M30" s="28">
        <v>42.47</v>
      </c>
      <c r="N30" s="33">
        <f t="shared" si="0"/>
        <v>31.535000000000004</v>
      </c>
      <c r="Z30" t="s">
        <v>10</v>
      </c>
      <c r="AA30" t="s">
        <v>11</v>
      </c>
      <c r="AB30" t="s">
        <v>12</v>
      </c>
      <c r="AE30" t="s">
        <v>10</v>
      </c>
      <c r="AF30" t="s">
        <v>11</v>
      </c>
      <c r="AG30" t="s">
        <v>12</v>
      </c>
      <c r="AH30" t="s">
        <v>27</v>
      </c>
      <c r="AI30" t="s">
        <v>28</v>
      </c>
      <c r="AJ30" t="s">
        <v>4</v>
      </c>
    </row>
    <row r="31" spans="1:36" x14ac:dyDescent="0.25">
      <c r="A31" s="43">
        <v>8</v>
      </c>
      <c r="B31" s="43" t="s">
        <v>11</v>
      </c>
      <c r="C31" t="s">
        <v>32</v>
      </c>
      <c r="D31">
        <v>1.9899999999999949</v>
      </c>
      <c r="E31">
        <v>4.9299999999999926</v>
      </c>
      <c r="F31">
        <v>7.4399999999999977</v>
      </c>
      <c r="G31">
        <v>5.7499999999999858</v>
      </c>
      <c r="H31">
        <v>6.0600000000000023</v>
      </c>
      <c r="I31">
        <v>2.6299999999999955</v>
      </c>
      <c r="J31">
        <v>7.1599999999999966</v>
      </c>
      <c r="K31">
        <v>10.150000000000006</v>
      </c>
      <c r="L31">
        <v>9.8500000000000085</v>
      </c>
      <c r="M31" s="28">
        <v>10.829999999999984</v>
      </c>
      <c r="N31" s="33">
        <f t="shared" si="0"/>
        <v>6.6789999999999967</v>
      </c>
      <c r="Y31" s="34"/>
      <c r="Z31" s="28"/>
      <c r="AA31" s="28"/>
      <c r="AB31" s="28"/>
      <c r="AD31" s="35"/>
      <c r="AE31" s="28"/>
      <c r="AF31" s="28"/>
      <c r="AG31" s="28"/>
      <c r="AH31" s="28"/>
      <c r="AI31" s="28"/>
      <c r="AJ31" s="28"/>
    </row>
    <row r="32" spans="1:36" x14ac:dyDescent="0.25">
      <c r="A32" s="43">
        <v>8</v>
      </c>
      <c r="B32" s="43" t="s">
        <v>12</v>
      </c>
      <c r="C32">
        <v>6.25</v>
      </c>
      <c r="D32">
        <v>2.7900000000000063</v>
      </c>
      <c r="E32">
        <v>5.0299999999999869</v>
      </c>
      <c r="F32">
        <v>23.499999999999986</v>
      </c>
      <c r="G32">
        <v>19.210000000000008</v>
      </c>
      <c r="H32">
        <v>19.659999999999997</v>
      </c>
      <c r="I32">
        <v>5.3700000000000045</v>
      </c>
      <c r="J32">
        <v>11.379999999999995</v>
      </c>
      <c r="K32">
        <v>17.28</v>
      </c>
      <c r="L32">
        <v>10.009999999999991</v>
      </c>
      <c r="M32" s="28">
        <v>21.120000000000005</v>
      </c>
      <c r="N32" s="33">
        <f t="shared" si="0"/>
        <v>12.872727272727269</v>
      </c>
      <c r="Y32" s="37">
        <v>40513</v>
      </c>
      <c r="Z32" s="38">
        <v>5.4821559258324291</v>
      </c>
      <c r="AA32" s="38">
        <v>7.9906569421110136</v>
      </c>
      <c r="AB32" s="38">
        <v>9.6183919197124332</v>
      </c>
      <c r="AD32" s="23">
        <v>40513</v>
      </c>
      <c r="AE32" s="28">
        <f>(Z32/100)*U2</f>
        <v>1.8940180299781355</v>
      </c>
      <c r="AF32" s="28">
        <f>(AA32/100)*U3</f>
        <v>0.54489933777147692</v>
      </c>
      <c r="AG32" s="28">
        <f>(AB32/100)*U4</f>
        <v>1.4326690292508262</v>
      </c>
      <c r="AH32" s="28">
        <f>SUM(AE32:AG32)</f>
        <v>3.8715863970004385</v>
      </c>
      <c r="AI32" s="28">
        <f>STDEV(AE32:AG32)</f>
        <v>0.68569905585988555</v>
      </c>
      <c r="AJ32" s="28">
        <f t="shared" ref="AJ32:AJ41" si="9">AI32/(SQRT(3))</f>
        <v>0.3958885344837772</v>
      </c>
    </row>
    <row r="33" spans="1:36" x14ac:dyDescent="0.25">
      <c r="A33" s="32">
        <v>8</v>
      </c>
      <c r="B33" s="32" t="s">
        <v>31</v>
      </c>
      <c r="C33" s="16" t="s">
        <v>32</v>
      </c>
      <c r="D33">
        <v>33.610000000000127</v>
      </c>
      <c r="E33">
        <v>49.519999999999982</v>
      </c>
      <c r="F33">
        <v>102.10999999999967</v>
      </c>
      <c r="G33">
        <v>92.119999999999891</v>
      </c>
      <c r="H33">
        <v>77.579999999999927</v>
      </c>
      <c r="I33">
        <v>93.050000000000182</v>
      </c>
      <c r="J33">
        <v>98.949999999999818</v>
      </c>
      <c r="K33">
        <v>99.039999999999964</v>
      </c>
      <c r="L33">
        <v>83.360000000000127</v>
      </c>
      <c r="M33" s="28">
        <v>149.82000000000153</v>
      </c>
      <c r="N33" s="33">
        <f t="shared" si="0"/>
        <v>87.916000000000125</v>
      </c>
      <c r="Y33" s="37">
        <v>40544</v>
      </c>
      <c r="Z33" s="38">
        <v>1.9991913018102068</v>
      </c>
      <c r="AA33" s="38">
        <v>6.9366740151736952</v>
      </c>
      <c r="AB33" s="38">
        <v>16.324506759071014</v>
      </c>
      <c r="AD33" s="23">
        <v>40544</v>
      </c>
      <c r="AE33" s="28">
        <f>(Z33/100)*U2</f>
        <v>0.69069621919391799</v>
      </c>
      <c r="AF33" s="28">
        <f>(AA33/100)*U3</f>
        <v>0.47302607339894065</v>
      </c>
      <c r="AG33" s="28">
        <f>(AB33/100)*U4</f>
        <v>2.431551494963001</v>
      </c>
      <c r="AH33" s="28">
        <f>SUM(AE33:AG33)</f>
        <v>3.5952737875558598</v>
      </c>
      <c r="AI33" s="28">
        <f>STDEV(AE33:AG33)</f>
        <v>1.0734507604338557</v>
      </c>
      <c r="AJ33" s="28">
        <f t="shared" si="9"/>
        <v>0.61975708549829511</v>
      </c>
    </row>
    <row r="34" spans="1:36" x14ac:dyDescent="0.25">
      <c r="A34" s="25">
        <v>9</v>
      </c>
      <c r="B34" s="26" t="s">
        <v>10</v>
      </c>
      <c r="C34" t="s">
        <v>32</v>
      </c>
      <c r="D34" s="5" t="s">
        <v>32</v>
      </c>
      <c r="E34" s="5">
        <v>39.830000000000013</v>
      </c>
      <c r="F34" s="5">
        <v>8.8199999999999932</v>
      </c>
      <c r="G34" s="5">
        <v>68.100000000000009</v>
      </c>
      <c r="H34" s="5">
        <v>44.100000000000023</v>
      </c>
      <c r="I34" s="5">
        <v>22.349999999999994</v>
      </c>
      <c r="J34" s="5">
        <v>40.990000000000009</v>
      </c>
      <c r="K34" s="5">
        <v>25.069999999999993</v>
      </c>
      <c r="L34" s="5">
        <v>34.419999999999987</v>
      </c>
      <c r="M34" s="6">
        <v>30.679999999999978</v>
      </c>
      <c r="N34" s="27">
        <f t="shared" si="0"/>
        <v>34.928888888888892</v>
      </c>
      <c r="Y34" s="37">
        <v>40603</v>
      </c>
      <c r="Z34" s="47">
        <v>6.3234683324497407</v>
      </c>
      <c r="AA34" s="38">
        <v>8.6942806706674496</v>
      </c>
      <c r="AB34" s="38">
        <v>14.816523681162836</v>
      </c>
      <c r="AD34" s="23">
        <v>40603</v>
      </c>
      <c r="AE34" s="28">
        <f>(Z34/100)*U2</f>
        <v>2.1846812085770781</v>
      </c>
      <c r="AF34" s="28">
        <f>(AA34/100)*U3</f>
        <v>0.59288088753744772</v>
      </c>
      <c r="AG34" s="28">
        <f>(AB34/100)*U4</f>
        <v>2.206935917807566</v>
      </c>
      <c r="AH34" s="28">
        <f>SUM(AE34:AG34)</f>
        <v>4.9844980139220922</v>
      </c>
      <c r="AI34" s="28">
        <f>STDEV(AE34:AG34)</f>
        <v>0.92551761867662219</v>
      </c>
      <c r="AJ34" s="28">
        <f t="shared" si="9"/>
        <v>0.53434784628268928</v>
      </c>
    </row>
    <row r="35" spans="1:36" x14ac:dyDescent="0.25">
      <c r="A35" s="31">
        <v>9</v>
      </c>
      <c r="B35" s="32" t="s">
        <v>11</v>
      </c>
      <c r="C35" t="s">
        <v>32</v>
      </c>
      <c r="D35" s="10" t="s">
        <v>32</v>
      </c>
      <c r="E35" s="10">
        <v>5.5300000000000153</v>
      </c>
      <c r="F35" s="10">
        <v>1.6400000000000148</v>
      </c>
      <c r="G35" s="10">
        <v>11.179999999999993</v>
      </c>
      <c r="H35" s="10">
        <v>6.8800000000000097</v>
      </c>
      <c r="I35" s="10">
        <v>3.0200000000000102</v>
      </c>
      <c r="J35" s="10">
        <v>7.3599999999999994</v>
      </c>
      <c r="K35" s="10">
        <v>6.0300000000000011</v>
      </c>
      <c r="L35" s="10">
        <v>10.710000000000008</v>
      </c>
      <c r="M35" s="11">
        <v>6.8799999999999955</v>
      </c>
      <c r="N35" s="33">
        <f t="shared" si="0"/>
        <v>6.5811111111111167</v>
      </c>
      <c r="Y35" s="37">
        <v>40634</v>
      </c>
      <c r="Z35" s="38">
        <v>9.3414080395183436</v>
      </c>
      <c r="AA35" s="38">
        <v>14.445921498232087</v>
      </c>
      <c r="AB35" s="38">
        <v>27.218871543165502</v>
      </c>
      <c r="AD35" s="23">
        <v>40634</v>
      </c>
      <c r="AE35" s="28">
        <f>(Z35/100)*U2</f>
        <v>3.2273425804728304</v>
      </c>
      <c r="AF35" s="28">
        <f>(AA35/100)*U3</f>
        <v>0.98509710965089348</v>
      </c>
      <c r="AG35" s="28">
        <f>(AB35/100)*U4</f>
        <v>4.0542779496362762</v>
      </c>
      <c r="AH35" s="28">
        <f t="shared" ref="AH35:AH41" si="10">SUM(AE35:AG35)</f>
        <v>8.2667176397599995</v>
      </c>
      <c r="AI35" s="28">
        <f t="shared" ref="AI35:AI41" si="11">STDEV(AE35:AG35)</f>
        <v>1.5880469076157857</v>
      </c>
      <c r="AJ35" s="28">
        <f t="shared" si="9"/>
        <v>0.91685930959772666</v>
      </c>
    </row>
    <row r="36" spans="1:36" x14ac:dyDescent="0.25">
      <c r="A36" s="31">
        <v>9</v>
      </c>
      <c r="B36" s="32" t="s">
        <v>12</v>
      </c>
      <c r="C36" s="10">
        <v>1.8899999999994179</v>
      </c>
      <c r="D36" s="10" t="s">
        <v>32</v>
      </c>
      <c r="E36" s="10">
        <v>11.61</v>
      </c>
      <c r="F36" s="10">
        <v>1.3100000000000023</v>
      </c>
      <c r="G36" s="10">
        <v>49.050000000000011</v>
      </c>
      <c r="H36" s="10">
        <v>27.889999999999986</v>
      </c>
      <c r="I36" s="10">
        <v>12.439999999999998</v>
      </c>
      <c r="J36" s="10">
        <v>11.539999999999992</v>
      </c>
      <c r="K36" s="10">
        <v>6.1700000000000017</v>
      </c>
      <c r="L36" s="10">
        <v>10.679999999999993</v>
      </c>
      <c r="M36" s="11">
        <v>4.2699999999999818</v>
      </c>
      <c r="N36" s="33">
        <f t="shared" si="0"/>
        <v>13.68499999999994</v>
      </c>
      <c r="Y36" s="37">
        <v>40664</v>
      </c>
      <c r="Z36" s="38">
        <v>5.4424954995690937</v>
      </c>
      <c r="AA36" s="38">
        <v>12.525057172356426</v>
      </c>
      <c r="AB36" s="38">
        <v>32.643741672942269</v>
      </c>
      <c r="AD36" s="23">
        <v>40664</v>
      </c>
      <c r="AE36" s="28">
        <f>(Z36/100)*U2</f>
        <v>1.88031583627266</v>
      </c>
      <c r="AF36" s="28">
        <f>(AA36/100)*U3</f>
        <v>0.85410941906409366</v>
      </c>
      <c r="AG36" s="28">
        <f>(AB36/100)*U4</f>
        <v>4.8623177433475986</v>
      </c>
      <c r="AH36" s="28">
        <f t="shared" si="10"/>
        <v>7.596742998684352</v>
      </c>
      <c r="AI36" s="28">
        <f t="shared" si="11"/>
        <v>2.0821130675099515</v>
      </c>
      <c r="AJ36" s="28">
        <f t="shared" si="9"/>
        <v>1.2021085400101079</v>
      </c>
    </row>
    <row r="37" spans="1:36" x14ac:dyDescent="0.25">
      <c r="A37" s="40">
        <v>9</v>
      </c>
      <c r="B37" s="45" t="s">
        <v>31</v>
      </c>
      <c r="C37" s="16" t="s">
        <v>32</v>
      </c>
      <c r="D37" s="16" t="s">
        <v>32</v>
      </c>
      <c r="E37" s="16">
        <v>81.930000000000291</v>
      </c>
      <c r="F37" s="16">
        <v>25.75</v>
      </c>
      <c r="G37" s="16">
        <v>149.89999999999964</v>
      </c>
      <c r="H37" s="16">
        <v>111.89999999999964</v>
      </c>
      <c r="I37" s="16">
        <v>57.210000000000036</v>
      </c>
      <c r="J37" s="16">
        <v>115.5</v>
      </c>
      <c r="K37" s="16">
        <v>54.7199999999998</v>
      </c>
      <c r="L37" s="16">
        <v>91.040000000000418</v>
      </c>
      <c r="M37" s="17">
        <v>77.769999999999982</v>
      </c>
      <c r="N37" s="42">
        <f t="shared" si="0"/>
        <v>85.079999999999984</v>
      </c>
      <c r="Y37" s="37">
        <v>40725</v>
      </c>
      <c r="Z37" s="38">
        <v>8.0256343330733362</v>
      </c>
      <c r="AA37" s="38">
        <v>12.8935083993494</v>
      </c>
      <c r="AB37" s="38">
        <v>29.70677300919111</v>
      </c>
      <c r="AD37" s="23">
        <v>40725</v>
      </c>
      <c r="AE37" s="28">
        <f>(Z37/100)*U2</f>
        <v>2.7727588077576111</v>
      </c>
      <c r="AF37" s="28">
        <f>(AA37/100)*U3</f>
        <v>0.87923486632632086</v>
      </c>
      <c r="AG37" s="28">
        <f>(AB37/100)*U4</f>
        <v>4.4248533439386932</v>
      </c>
      <c r="AH37" s="28">
        <f t="shared" si="10"/>
        <v>8.0768470180226259</v>
      </c>
      <c r="AI37" s="28">
        <f t="shared" si="11"/>
        <v>1.774178667348131</v>
      </c>
      <c r="AJ37" s="28">
        <f t="shared" si="9"/>
        <v>1.024322531183935</v>
      </c>
    </row>
    <row r="38" spans="1:36" x14ac:dyDescent="0.25">
      <c r="A38" s="25">
        <v>10</v>
      </c>
      <c r="B38" s="26" t="s">
        <v>10</v>
      </c>
      <c r="C38" t="s">
        <v>32</v>
      </c>
      <c r="D38" t="s">
        <v>32</v>
      </c>
      <c r="E38" s="5">
        <v>34.250000000000014</v>
      </c>
      <c r="F38" s="5">
        <v>25.289999999999992</v>
      </c>
      <c r="G38" s="5">
        <v>47.700000000000017</v>
      </c>
      <c r="H38" s="5">
        <v>33.069999999999993</v>
      </c>
      <c r="I38" s="5">
        <v>29.590000000000003</v>
      </c>
      <c r="J38" s="5">
        <v>36.22</v>
      </c>
      <c r="K38" s="5">
        <v>24.680000000000007</v>
      </c>
      <c r="L38" s="5">
        <v>32.019999999999982</v>
      </c>
      <c r="M38" s="6">
        <v>43.78</v>
      </c>
      <c r="N38" s="27">
        <f t="shared" si="0"/>
        <v>34.06666666666667</v>
      </c>
      <c r="Y38" s="37">
        <v>40787</v>
      </c>
      <c r="Z38" s="38">
        <v>13.455288817240193</v>
      </c>
      <c r="AA38" s="38">
        <v>21.730608625359199</v>
      </c>
      <c r="AB38" s="38">
        <v>46.118120361640109</v>
      </c>
      <c r="AD38" s="23">
        <v>40787</v>
      </c>
      <c r="AE38" s="28">
        <f>(Z38/100)*U2</f>
        <v>4.6486382297757149</v>
      </c>
      <c r="AF38" s="28">
        <f>(AA38/100)*U3</f>
        <v>1.481854913195805</v>
      </c>
      <c r="AG38" s="28">
        <f>(AB38/100)*U4</f>
        <v>6.8693398315338223</v>
      </c>
      <c r="AH38" s="28">
        <f t="shared" si="10"/>
        <v>12.999832974505342</v>
      </c>
      <c r="AI38" s="28">
        <f t="shared" si="11"/>
        <v>2.7075519669847985</v>
      </c>
      <c r="AJ38" s="28">
        <f t="shared" si="9"/>
        <v>1.5632058569835743</v>
      </c>
    </row>
    <row r="39" spans="1:36" x14ac:dyDescent="0.25">
      <c r="A39" s="31">
        <v>10</v>
      </c>
      <c r="B39" s="32" t="s">
        <v>11</v>
      </c>
      <c r="C39" t="s">
        <v>32</v>
      </c>
      <c r="D39" t="s">
        <v>32</v>
      </c>
      <c r="E39" s="10">
        <v>5.2599999999999909</v>
      </c>
      <c r="F39" s="10">
        <v>5.93</v>
      </c>
      <c r="G39" s="10" t="s">
        <v>32</v>
      </c>
      <c r="H39" s="10">
        <v>5.9199999999999875</v>
      </c>
      <c r="I39" s="10">
        <v>5.7800000000000011</v>
      </c>
      <c r="J39" s="10">
        <v>7.6700000000000017</v>
      </c>
      <c r="K39" s="10">
        <v>5.4200000000000017</v>
      </c>
      <c r="L39" s="10">
        <v>9.0100000000000051</v>
      </c>
      <c r="M39" s="11">
        <v>9.9399999999999977</v>
      </c>
      <c r="N39" s="33">
        <f t="shared" si="0"/>
        <v>6.8662499999999982</v>
      </c>
      <c r="Y39" s="37">
        <v>40817</v>
      </c>
      <c r="Z39" s="38">
        <v>5.7012666590389873</v>
      </c>
      <c r="AA39" s="38">
        <v>14.413740498257969</v>
      </c>
      <c r="AB39" s="38">
        <v>27.224802800845385</v>
      </c>
      <c r="AD39" s="23">
        <v>40817</v>
      </c>
      <c r="AE39" s="28">
        <f>(Z39/100)*U2</f>
        <v>1.9697181167449918</v>
      </c>
      <c r="AF39" s="28">
        <f>(AA39/100)*U3</f>
        <v>0.98290262104979875</v>
      </c>
      <c r="AG39" s="28">
        <f>(AB39/100)*U4</f>
        <v>4.0551614163585104</v>
      </c>
      <c r="AH39" s="28">
        <f t="shared" si="10"/>
        <v>7.0077821541533005</v>
      </c>
      <c r="AI39" s="28">
        <f t="shared" si="11"/>
        <v>1.5685265210699504</v>
      </c>
      <c r="AJ39" s="28">
        <f t="shared" si="9"/>
        <v>0.9055892091708031</v>
      </c>
    </row>
    <row r="40" spans="1:36" x14ac:dyDescent="0.25">
      <c r="A40" s="31">
        <v>10</v>
      </c>
      <c r="B40" s="32" t="s">
        <v>12</v>
      </c>
      <c r="C40" s="10">
        <v>0.77999999999883585</v>
      </c>
      <c r="D40" t="s">
        <v>32</v>
      </c>
      <c r="E40" s="10">
        <v>17.489999999999995</v>
      </c>
      <c r="F40" s="10">
        <v>15.580000000000013</v>
      </c>
      <c r="G40" s="10">
        <v>17.119999999999976</v>
      </c>
      <c r="H40" s="10">
        <v>16.910000000000011</v>
      </c>
      <c r="I40" s="10">
        <v>14.849999999999994</v>
      </c>
      <c r="J40" s="10">
        <v>12.370000000000005</v>
      </c>
      <c r="K40" s="10">
        <v>4.4200000000000017</v>
      </c>
      <c r="L40" s="10">
        <v>18.39</v>
      </c>
      <c r="M40" s="11">
        <v>7.0100000000000193</v>
      </c>
      <c r="N40" s="33">
        <f t="shared" si="0"/>
        <v>12.491999999999885</v>
      </c>
      <c r="Y40" s="37">
        <v>40848</v>
      </c>
      <c r="Z40" s="38">
        <v>5.6436614101736664</v>
      </c>
      <c r="AA40" s="38">
        <v>10.149459555604951</v>
      </c>
      <c r="AB40" s="38">
        <v>13.14410807185617</v>
      </c>
      <c r="AD40" s="23">
        <v>40848</v>
      </c>
      <c r="AE40" s="28">
        <f>(Z40/100)*U2</f>
        <v>1.9498162056267434</v>
      </c>
      <c r="AF40" s="28">
        <f>(AA40/100)*U3</f>
        <v>0.69211252975233695</v>
      </c>
      <c r="AG40" s="28">
        <f>(AB40/100)*U4</f>
        <v>1.9578279517889652</v>
      </c>
      <c r="AH40" s="28">
        <f t="shared" si="10"/>
        <v>4.5997566871680453</v>
      </c>
      <c r="AI40" s="28">
        <f t="shared" si="11"/>
        <v>0.72845936216624596</v>
      </c>
      <c r="AJ40" s="28">
        <f t="shared" si="9"/>
        <v>0.42057620884038521</v>
      </c>
    </row>
    <row r="41" spans="1:36" x14ac:dyDescent="0.25">
      <c r="A41" s="40">
        <v>10</v>
      </c>
      <c r="B41" s="45" t="s">
        <v>31</v>
      </c>
      <c r="C41" s="16" t="s">
        <v>32</v>
      </c>
      <c r="D41" s="16" t="s">
        <v>32</v>
      </c>
      <c r="E41" s="16">
        <v>88.840000000000146</v>
      </c>
      <c r="F41" s="16">
        <v>71.590000000000146</v>
      </c>
      <c r="G41" s="16">
        <v>109.32999999999993</v>
      </c>
      <c r="H41" s="16">
        <v>74.3799999999992</v>
      </c>
      <c r="I41" s="16">
        <v>87.980000000000473</v>
      </c>
      <c r="J41" s="16">
        <v>85.960000000000036</v>
      </c>
      <c r="K41" s="16">
        <v>49.800000000000182</v>
      </c>
      <c r="L41" s="16">
        <v>71.349999999999909</v>
      </c>
      <c r="M41" s="17">
        <v>112.51000000000022</v>
      </c>
      <c r="N41" s="42">
        <f t="shared" si="0"/>
        <v>83.526666666666699</v>
      </c>
      <c r="Y41" s="37">
        <v>40878</v>
      </c>
      <c r="Z41" s="38">
        <v>4.0314896119597057</v>
      </c>
      <c r="AA41" s="38">
        <v>11.375880807699852</v>
      </c>
      <c r="AB41" s="38">
        <v>14.174277864001395</v>
      </c>
      <c r="AD41" s="23">
        <v>40878</v>
      </c>
      <c r="AE41" s="28">
        <f>(Z41/100)*U2</f>
        <v>1.3928305061045498</v>
      </c>
      <c r="AF41" s="28">
        <f>(AA41/100)*U3</f>
        <v>0.77574471831164571</v>
      </c>
      <c r="AG41" s="28">
        <f>(AB41/100)*U4</f>
        <v>2.1112727654746553</v>
      </c>
      <c r="AH41" s="28">
        <f t="shared" si="10"/>
        <v>4.2798479898908504</v>
      </c>
      <c r="AI41" s="28">
        <f t="shared" si="11"/>
        <v>0.6684047319680716</v>
      </c>
      <c r="AJ41" s="28">
        <f t="shared" si="9"/>
        <v>0.3859036519293858</v>
      </c>
    </row>
    <row r="42" spans="1:36" x14ac:dyDescent="0.25">
      <c r="M42" s="28"/>
    </row>
    <row r="43" spans="1:36" x14ac:dyDescent="0.25">
      <c r="M43" s="28"/>
    </row>
    <row r="44" spans="1:36" x14ac:dyDescent="0.25">
      <c r="M44" s="28"/>
    </row>
    <row r="45" spans="1:36" x14ac:dyDescent="0.25">
      <c r="M45" s="28"/>
    </row>
    <row r="46" spans="1:36" x14ac:dyDescent="0.25">
      <c r="M46" s="28"/>
    </row>
    <row r="47" spans="1:36" x14ac:dyDescent="0.25">
      <c r="M47" s="28"/>
    </row>
    <row r="48" spans="1:36" x14ac:dyDescent="0.25">
      <c r="M48" s="28"/>
    </row>
    <row r="49" spans="13:13" x14ac:dyDescent="0.25">
      <c r="M49" s="28"/>
    </row>
    <row r="50" spans="13:13" x14ac:dyDescent="0.25">
      <c r="M50" s="28"/>
    </row>
    <row r="51" spans="13:13" x14ac:dyDescent="0.25">
      <c r="M51" s="28"/>
    </row>
    <row r="52" spans="13:13" x14ac:dyDescent="0.25">
      <c r="M52" s="28"/>
    </row>
    <row r="53" spans="13:13" x14ac:dyDescent="0.25">
      <c r="M53" s="28"/>
    </row>
    <row r="54" spans="13:13" x14ac:dyDescent="0.25">
      <c r="M54" s="28"/>
    </row>
    <row r="55" spans="13:13" x14ac:dyDescent="0.25">
      <c r="M55" s="28"/>
    </row>
    <row r="56" spans="13:13" x14ac:dyDescent="0.25">
      <c r="M56" s="28"/>
    </row>
    <row r="57" spans="13:13" x14ac:dyDescent="0.25">
      <c r="M57" s="2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1"/>
  <sheetViews>
    <sheetView workbookViewId="0">
      <selection sqref="A1:AJ101"/>
    </sheetView>
  </sheetViews>
  <sheetFormatPr defaultRowHeight="15" x14ac:dyDescent="0.25"/>
  <sheetData>
    <row r="1" spans="1:36" x14ac:dyDescent="0.25">
      <c r="A1" t="s">
        <v>40</v>
      </c>
      <c r="B1" t="s">
        <v>44</v>
      </c>
      <c r="C1" t="s">
        <v>10</v>
      </c>
      <c r="D1" t="s">
        <v>11</v>
      </c>
      <c r="E1" t="s">
        <v>12</v>
      </c>
      <c r="G1" t="s">
        <v>45</v>
      </c>
      <c r="H1" t="s">
        <v>10</v>
      </c>
      <c r="I1" t="s">
        <v>11</v>
      </c>
      <c r="J1" t="s">
        <v>12</v>
      </c>
      <c r="K1">
        <v>2.02266317749765</v>
      </c>
      <c r="L1">
        <v>1.2560265509302919</v>
      </c>
      <c r="M1">
        <v>1.9534353234680251</v>
      </c>
      <c r="N1" t="s">
        <v>46</v>
      </c>
      <c r="P1" t="s">
        <v>19</v>
      </c>
      <c r="U1" t="s">
        <v>47</v>
      </c>
      <c r="Y1" t="s">
        <v>10</v>
      </c>
      <c r="Z1" t="s">
        <v>11</v>
      </c>
      <c r="AA1" t="s">
        <v>12</v>
      </c>
      <c r="AD1" t="s">
        <v>48</v>
      </c>
      <c r="AE1" t="s">
        <v>49</v>
      </c>
      <c r="AF1" t="s">
        <v>50</v>
      </c>
      <c r="AH1" t="s">
        <v>15</v>
      </c>
    </row>
    <row r="2" spans="1:36" x14ac:dyDescent="0.25">
      <c r="B2" s="23">
        <v>40513</v>
      </c>
      <c r="C2">
        <v>21.612665684830631</v>
      </c>
      <c r="D2">
        <v>27.728174603174597</v>
      </c>
      <c r="E2">
        <v>21.577380952380953</v>
      </c>
      <c r="H2">
        <f>C2*$K$1</f>
        <v>43.715143048273951</v>
      </c>
      <c r="I2">
        <f>D2*$L$1</f>
        <v>34.827323510418303</v>
      </c>
      <c r="J2">
        <f>E2*$M$1</f>
        <v>42.15001814030709</v>
      </c>
      <c r="P2" t="s">
        <v>26</v>
      </c>
      <c r="Q2">
        <v>34.548780727913012</v>
      </c>
      <c r="Y2">
        <f>(H2/100)*($Q$2)</f>
        <v>15.103048916641676</v>
      </c>
      <c r="Z2">
        <f>(I2/100)*$Q$3</f>
        <v>2.3749468478828697</v>
      </c>
      <c r="AA2">
        <f>(J2/100)*$Q$4</f>
        <v>6.2782870646202458</v>
      </c>
      <c r="AC2" s="23">
        <v>40513</v>
      </c>
      <c r="AD2">
        <f t="shared" ref="AD2:AD33" si="0">SUM(Y2:AA2)</f>
        <v>23.756282829144794</v>
      </c>
      <c r="AF2">
        <v>13</v>
      </c>
      <c r="AG2" s="23">
        <v>40513</v>
      </c>
      <c r="AH2">
        <f>AVERAGE(AD2:AD11)</f>
        <v>23.677088674052008</v>
      </c>
      <c r="AI2">
        <f>STDEV(AD2:AD11)</f>
        <v>5.203209605731316</v>
      </c>
      <c r="AJ2">
        <f>AI2/(SQRT(10))</f>
        <v>1.6453993497377661</v>
      </c>
    </row>
    <row r="3" spans="1:36" x14ac:dyDescent="0.25">
      <c r="B3" s="23">
        <v>40513</v>
      </c>
      <c r="C3">
        <v>27.055067837190737</v>
      </c>
      <c r="D3">
        <v>50.843644544431946</v>
      </c>
      <c r="E3">
        <v>17.307692307692307</v>
      </c>
      <c r="H3">
        <f t="shared" ref="H3:H66" si="1">C3*$K$1</f>
        <v>54.723289478986693</v>
      </c>
      <c r="I3">
        <f t="shared" ref="I3:I66" si="2">D3*$L$1</f>
        <v>63.860967493868614</v>
      </c>
      <c r="J3">
        <f t="shared" ref="J3:J66" si="3">E3*$M$1</f>
        <v>33.809457521561967</v>
      </c>
      <c r="P3" t="s">
        <v>29</v>
      </c>
      <c r="Q3">
        <v>6.819205751404998</v>
      </c>
      <c r="Y3">
        <f t="shared" ref="Y3:Y66" si="4">(H3/100)*($Q$2)</f>
        <v>18.906229289196204</v>
      </c>
      <c r="Z3">
        <f t="shared" ref="Z3:Z66" si="5">(I3/100)*$Q$3</f>
        <v>4.3548107682447643</v>
      </c>
      <c r="AA3">
        <f t="shared" ref="AA3:AA66" si="6">(J3/100)*$Q$4</f>
        <v>5.0359522767670084</v>
      </c>
      <c r="AC3" s="23">
        <v>40513</v>
      </c>
      <c r="AD3">
        <f t="shared" si="0"/>
        <v>28.296992334207978</v>
      </c>
      <c r="AF3">
        <v>13</v>
      </c>
      <c r="AG3" s="23">
        <v>40544</v>
      </c>
      <c r="AH3">
        <f>AVERAGE(AD12:AD21)</f>
        <v>23.652653152969513</v>
      </c>
      <c r="AI3">
        <f>STDEV(AD12:AD21)</f>
        <v>3.8696553495066501</v>
      </c>
      <c r="AJ3">
        <f>AI3/(SQRT(10))</f>
        <v>1.2236924664295941</v>
      </c>
    </row>
    <row r="4" spans="1:36" x14ac:dyDescent="0.25">
      <c r="B4" s="23">
        <v>40513</v>
      </c>
      <c r="C4">
        <v>29.989495798319322</v>
      </c>
      <c r="D4">
        <v>5.7387057387057387</v>
      </c>
      <c r="E4">
        <v>11.960132890365447</v>
      </c>
      <c r="H4">
        <f t="shared" si="1"/>
        <v>60.658648862980982</v>
      </c>
      <c r="I4">
        <f t="shared" si="2"/>
        <v>7.2079667757904424</v>
      </c>
      <c r="J4">
        <f t="shared" si="3"/>
        <v>23.363346061411594</v>
      </c>
      <c r="P4" t="s">
        <v>30</v>
      </c>
      <c r="Q4">
        <v>14.895099318157742</v>
      </c>
      <c r="Y4">
        <f t="shared" si="4"/>
        <v>20.956823588185998</v>
      </c>
      <c r="Z4">
        <f t="shared" si="5"/>
        <v>0.49152608493406319</v>
      </c>
      <c r="AA4">
        <f t="shared" si="6"/>
        <v>3.4799935998921518</v>
      </c>
      <c r="AC4" s="23">
        <v>40513</v>
      </c>
      <c r="AD4">
        <f t="shared" si="0"/>
        <v>24.92834327301221</v>
      </c>
      <c r="AF4">
        <v>13</v>
      </c>
      <c r="AG4" s="23">
        <v>40603</v>
      </c>
      <c r="AH4">
        <f>AVERAGE(AD22:AD31)</f>
        <v>13.185826524499081</v>
      </c>
      <c r="AI4">
        <f>STDEV(AD22:AD31)</f>
        <v>3.0106861839493422</v>
      </c>
      <c r="AJ4">
        <f>AI4/(SQRT(10))</f>
        <v>0.95206256612805917</v>
      </c>
    </row>
    <row r="5" spans="1:36" x14ac:dyDescent="0.25">
      <c r="B5" s="23">
        <v>40513</v>
      </c>
      <c r="C5">
        <v>24.422268907563023</v>
      </c>
      <c r="D5">
        <v>31.168831168831161</v>
      </c>
      <c r="E5">
        <v>11.118598382749324</v>
      </c>
      <c r="H5">
        <f t="shared" si="1"/>
        <v>49.398024030273483</v>
      </c>
      <c r="I5">
        <f t="shared" si="2"/>
        <v>39.148879509515581</v>
      </c>
      <c r="J5">
        <f t="shared" si="3"/>
        <v>21.719462828316985</v>
      </c>
      <c r="P5" t="s">
        <v>33</v>
      </c>
      <c r="Q5">
        <v>104.60552848823851</v>
      </c>
      <c r="Y5">
        <f t="shared" si="4"/>
        <v>17.066415006140964</v>
      </c>
      <c r="Z5">
        <f t="shared" si="5"/>
        <v>2.6696426431234994</v>
      </c>
      <c r="AA5">
        <f t="shared" si="6"/>
        <v>3.2351355596481675</v>
      </c>
      <c r="AC5" s="23">
        <v>40513</v>
      </c>
      <c r="AD5">
        <f t="shared" si="0"/>
        <v>22.971193208912631</v>
      </c>
      <c r="AF5">
        <v>13</v>
      </c>
      <c r="AG5" s="23">
        <v>40634</v>
      </c>
      <c r="AH5">
        <f>AVERAGE(AD32:AD41)</f>
        <v>9.5363420108169326</v>
      </c>
      <c r="AI5">
        <f>STDEV(AD32:AD41)</f>
        <v>4.5049900538575063</v>
      </c>
      <c r="AJ5">
        <f t="shared" ref="AJ5:AJ11" si="7">AI5/(SQRT(10))</f>
        <v>1.4246029406594336</v>
      </c>
    </row>
    <row r="6" spans="1:36" x14ac:dyDescent="0.25">
      <c r="B6" s="23">
        <v>40513</v>
      </c>
      <c r="C6">
        <v>38.581488933601612</v>
      </c>
      <c r="D6">
        <v>20.956316410861863</v>
      </c>
      <c r="H6">
        <f t="shared" si="1"/>
        <v>78.037356999029058</v>
      </c>
      <c r="I6">
        <f t="shared" si="2"/>
        <v>26.321689821738701</v>
      </c>
      <c r="J6">
        <f t="shared" si="3"/>
        <v>0</v>
      </c>
      <c r="Y6">
        <f t="shared" si="4"/>
        <v>26.96095535545323</v>
      </c>
      <c r="Z6">
        <f t="shared" si="5"/>
        <v>1.7949301861909897</v>
      </c>
      <c r="AA6">
        <f t="shared" si="6"/>
        <v>0</v>
      </c>
      <c r="AC6" s="23">
        <v>40513</v>
      </c>
      <c r="AD6">
        <f t="shared" si="0"/>
        <v>28.755885541644219</v>
      </c>
      <c r="AF6">
        <v>13</v>
      </c>
      <c r="AG6" s="23">
        <v>40664</v>
      </c>
      <c r="AH6">
        <f>AVERAGE(AD42:AD51)</f>
        <v>20.131325036151527</v>
      </c>
      <c r="AI6">
        <f>STDEV(AD42:AD51)</f>
        <v>8.4569211399841109</v>
      </c>
      <c r="AJ6">
        <f t="shared" si="7"/>
        <v>2.6743132794777456</v>
      </c>
    </row>
    <row r="7" spans="1:36" x14ac:dyDescent="0.25">
      <c r="B7" s="23">
        <v>40513</v>
      </c>
      <c r="C7">
        <v>30.930537352555703</v>
      </c>
      <c r="D7">
        <v>20.93837535014006</v>
      </c>
      <c r="E7">
        <v>13.040629095674966</v>
      </c>
      <c r="H7">
        <f t="shared" si="1"/>
        <v>62.562058963230072</v>
      </c>
      <c r="I7">
        <f t="shared" si="2"/>
        <v>26.299155373120264</v>
      </c>
      <c r="J7">
        <f t="shared" si="3"/>
        <v>25.474025515736365</v>
      </c>
      <c r="P7" t="s">
        <v>46</v>
      </c>
      <c r="Y7">
        <f t="shared" si="4"/>
        <v>21.614428570074008</v>
      </c>
      <c r="Z7">
        <f t="shared" si="5"/>
        <v>1.7933935157747536</v>
      </c>
      <c r="AA7">
        <f t="shared" si="6"/>
        <v>3.7943814009017767</v>
      </c>
      <c r="AC7" s="23">
        <v>40513</v>
      </c>
      <c r="AD7">
        <f t="shared" si="0"/>
        <v>27.202203486750538</v>
      </c>
      <c r="AF7">
        <v>13</v>
      </c>
      <c r="AG7" s="23">
        <v>40725</v>
      </c>
      <c r="AH7">
        <f>AVERAGE(AD52:AD61)</f>
        <v>15.129565922342953</v>
      </c>
      <c r="AI7">
        <f>STDEV(AD52:AD61)</f>
        <v>7.8537824302997663</v>
      </c>
      <c r="AJ7">
        <f t="shared" si="7"/>
        <v>2.483584072715987</v>
      </c>
    </row>
    <row r="8" spans="1:36" x14ac:dyDescent="0.25">
      <c r="B8" s="23">
        <v>40513</v>
      </c>
      <c r="C8">
        <v>31.407563025210077</v>
      </c>
      <c r="D8">
        <v>6.8027210884353737</v>
      </c>
      <c r="E8">
        <v>10.371819960861057</v>
      </c>
      <c r="H8">
        <f t="shared" si="1"/>
        <v>63.526921226029117</v>
      </c>
      <c r="I8">
        <f t="shared" si="2"/>
        <v>8.5443983056482438</v>
      </c>
      <c r="J8">
        <f t="shared" si="3"/>
        <v>20.260679480196739</v>
      </c>
      <c r="Y8">
        <f t="shared" si="4"/>
        <v>21.947776717574829</v>
      </c>
      <c r="Z8">
        <f t="shared" si="5"/>
        <v>0.58266010068171614</v>
      </c>
      <c r="AA8">
        <f t="shared" si="6"/>
        <v>3.0178483311089099</v>
      </c>
      <c r="AC8" s="23">
        <v>40513</v>
      </c>
      <c r="AD8">
        <f t="shared" si="0"/>
        <v>25.548285149365455</v>
      </c>
      <c r="AF8">
        <v>13</v>
      </c>
      <c r="AG8" s="23">
        <v>40787</v>
      </c>
      <c r="AH8">
        <f>AVERAGE(AD62:AD71)</f>
        <v>12.006952308090121</v>
      </c>
      <c r="AI8">
        <f>STDEV(AD62:AD71)</f>
        <v>3.0871059609418334</v>
      </c>
      <c r="AJ8">
        <f t="shared" si="7"/>
        <v>0.97622862148589962</v>
      </c>
    </row>
    <row r="9" spans="1:36" x14ac:dyDescent="0.25">
      <c r="B9" s="23">
        <v>40513</v>
      </c>
      <c r="C9">
        <v>20.613614573346119</v>
      </c>
      <c r="D9">
        <v>23.854447439353095</v>
      </c>
      <c r="H9">
        <f t="shared" si="1"/>
        <v>41.694399152636123</v>
      </c>
      <c r="I9">
        <f t="shared" si="2"/>
        <v>29.961819341598602</v>
      </c>
      <c r="J9">
        <f t="shared" si="3"/>
        <v>0</v>
      </c>
      <c r="Y9">
        <f t="shared" si="4"/>
        <v>14.404906539065076</v>
      </c>
      <c r="Z9">
        <f t="shared" si="5"/>
        <v>2.0431581077678667</v>
      </c>
      <c r="AA9">
        <f t="shared" si="6"/>
        <v>0</v>
      </c>
      <c r="AC9" s="23">
        <v>40513</v>
      </c>
      <c r="AD9">
        <f t="shared" si="0"/>
        <v>16.448064646832943</v>
      </c>
      <c r="AF9">
        <v>13</v>
      </c>
      <c r="AG9" s="23">
        <v>40817</v>
      </c>
      <c r="AH9">
        <f>AVERAGE(AD72:AD81)</f>
        <v>14.863823722352114</v>
      </c>
      <c r="AI9">
        <f>STDEV(AD72:AD81)</f>
        <v>4.3645749412111066</v>
      </c>
      <c r="AJ9">
        <f t="shared" si="7"/>
        <v>1.3801997832722599</v>
      </c>
    </row>
    <row r="10" spans="1:36" x14ac:dyDescent="0.25">
      <c r="B10" s="23">
        <v>40513</v>
      </c>
      <c r="C10">
        <v>32.188065099457503</v>
      </c>
      <c r="D10">
        <v>42.673992673992672</v>
      </c>
      <c r="H10">
        <f t="shared" si="1"/>
        <v>65.105614031569928</v>
      </c>
      <c r="I10">
        <f t="shared" si="2"/>
        <v>53.599667832739563</v>
      </c>
      <c r="J10">
        <f t="shared" si="3"/>
        <v>0</v>
      </c>
      <c r="Y10">
        <f t="shared" si="4"/>
        <v>22.493195833328461</v>
      </c>
      <c r="Z10">
        <f t="shared" si="5"/>
        <v>3.6550716315841507</v>
      </c>
      <c r="AA10">
        <f t="shared" si="6"/>
        <v>0</v>
      </c>
      <c r="AC10" s="23">
        <v>40513</v>
      </c>
      <c r="AD10">
        <f t="shared" si="0"/>
        <v>26.14826746491261</v>
      </c>
      <c r="AF10">
        <v>13</v>
      </c>
      <c r="AG10" s="23">
        <v>40848</v>
      </c>
      <c r="AH10">
        <f>AVERAGE(AD82:AD91)</f>
        <v>15.394497325083341</v>
      </c>
      <c r="AI10">
        <f>STDEV(AD82:AD91)</f>
        <v>5.9471700607502154</v>
      </c>
      <c r="AJ10">
        <f t="shared" si="7"/>
        <v>1.8806603024332629</v>
      </c>
    </row>
    <row r="11" spans="1:36" x14ac:dyDescent="0.25">
      <c r="B11" s="23">
        <v>40513</v>
      </c>
      <c r="C11">
        <v>15.638528138528137</v>
      </c>
      <c r="D11">
        <v>20.86466165413534</v>
      </c>
      <c r="H11">
        <f t="shared" si="1"/>
        <v>31.631475016061732</v>
      </c>
      <c r="I11">
        <f t="shared" si="2"/>
        <v>26.20656901377113</v>
      </c>
      <c r="J11">
        <f t="shared" si="3"/>
        <v>0</v>
      </c>
      <c r="Y11">
        <f t="shared" si="4"/>
        <v>10.928288944303755</v>
      </c>
      <c r="Z11">
        <f t="shared" si="5"/>
        <v>1.787079861433001</v>
      </c>
      <c r="AA11">
        <f t="shared" si="6"/>
        <v>0</v>
      </c>
      <c r="AC11" s="23">
        <v>40513</v>
      </c>
      <c r="AD11">
        <f t="shared" si="0"/>
        <v>12.715368805736757</v>
      </c>
      <c r="AF11">
        <v>13</v>
      </c>
      <c r="AG11" s="23">
        <v>40878</v>
      </c>
      <c r="AH11">
        <f>AVERAGE(AD92:AD101)</f>
        <v>14.431549897012776</v>
      </c>
      <c r="AI11">
        <f>STDEV(AD92:AD101)</f>
        <v>3.6167660107783148</v>
      </c>
      <c r="AJ11">
        <f t="shared" si="7"/>
        <v>1.1437218357940573</v>
      </c>
    </row>
    <row r="12" spans="1:36" x14ac:dyDescent="0.25">
      <c r="B12" s="23">
        <v>40544</v>
      </c>
      <c r="C12">
        <v>19.254658385093169</v>
      </c>
      <c r="D12">
        <v>36.421499292786422</v>
      </c>
      <c r="E12">
        <v>36.057692307692307</v>
      </c>
      <c r="H12">
        <f t="shared" si="1"/>
        <v>38.945688510824318</v>
      </c>
      <c r="I12">
        <f t="shared" si="2"/>
        <v>45.746370136428595</v>
      </c>
      <c r="J12">
        <f t="shared" si="3"/>
        <v>70.436369836587446</v>
      </c>
      <c r="Y12">
        <f t="shared" si="4"/>
        <v>13.455260526580703</v>
      </c>
      <c r="Z12">
        <f t="shared" si="5"/>
        <v>3.119539103402357</v>
      </c>
      <c r="AA12">
        <f t="shared" si="6"/>
        <v>10.491567243264601</v>
      </c>
      <c r="AB12" s="53"/>
      <c r="AC12" s="23">
        <v>40544</v>
      </c>
      <c r="AD12">
        <f t="shared" si="0"/>
        <v>27.066366873247663</v>
      </c>
      <c r="AE12">
        <v>0.10489151506899369</v>
      </c>
      <c r="AF12" s="43">
        <v>15.240500000000001</v>
      </c>
    </row>
    <row r="13" spans="1:36" x14ac:dyDescent="0.25">
      <c r="B13" s="23">
        <v>40544</v>
      </c>
      <c r="C13">
        <v>25.824175824175828</v>
      </c>
      <c r="D13">
        <v>36.209335219236209</v>
      </c>
      <c r="E13">
        <v>22.597402597402599</v>
      </c>
      <c r="H13">
        <f t="shared" si="1"/>
        <v>52.233609528785479</v>
      </c>
      <c r="I13">
        <f t="shared" si="2"/>
        <v>45.479886426896002</v>
      </c>
      <c r="J13">
        <f t="shared" si="3"/>
        <v>44.142564452394339</v>
      </c>
      <c r="Y13">
        <f t="shared" si="4"/>
        <v>18.04607522237437</v>
      </c>
      <c r="Z13">
        <f t="shared" si="5"/>
        <v>3.1013670309553532</v>
      </c>
      <c r="AA13">
        <f t="shared" si="6"/>
        <v>6.5750788167659309</v>
      </c>
      <c r="AB13" s="43"/>
      <c r="AC13" s="23">
        <v>40544</v>
      </c>
      <c r="AD13">
        <f t="shared" si="0"/>
        <v>27.722521070095652</v>
      </c>
      <c r="AE13">
        <v>0.10489151506899369</v>
      </c>
      <c r="AF13" s="43">
        <v>15.240500000000001</v>
      </c>
    </row>
    <row r="14" spans="1:36" x14ac:dyDescent="0.25">
      <c r="B14" s="23">
        <v>40544</v>
      </c>
      <c r="C14">
        <v>17.1875</v>
      </c>
      <c r="D14">
        <v>47.108843537414963</v>
      </c>
      <c r="E14">
        <v>5.4232804232804215</v>
      </c>
      <c r="H14">
        <f t="shared" si="1"/>
        <v>34.764523363240862</v>
      </c>
      <c r="I14">
        <f t="shared" si="2"/>
        <v>59.169958266614088</v>
      </c>
      <c r="J14">
        <f t="shared" si="3"/>
        <v>10.594027547908597</v>
      </c>
      <c r="Y14">
        <f t="shared" si="4"/>
        <v>12.010718947870176</v>
      </c>
      <c r="Z14">
        <f t="shared" si="5"/>
        <v>4.0349211972208847</v>
      </c>
      <c r="AA14">
        <f t="shared" si="6"/>
        <v>1.5779909250539768</v>
      </c>
      <c r="AB14" s="54"/>
      <c r="AC14" s="23">
        <v>40544</v>
      </c>
      <c r="AD14">
        <f t="shared" si="0"/>
        <v>17.623631070145038</v>
      </c>
      <c r="AE14">
        <v>0.10489151506899369</v>
      </c>
      <c r="AF14" s="43">
        <v>15.240500000000001</v>
      </c>
    </row>
    <row r="15" spans="1:36" x14ac:dyDescent="0.25">
      <c r="B15" s="23">
        <v>40544</v>
      </c>
      <c r="C15">
        <v>25.655114116652577</v>
      </c>
      <c r="D15">
        <v>32.082324455205821</v>
      </c>
      <c r="E15">
        <v>10.105820105820108</v>
      </c>
      <c r="H15">
        <f t="shared" si="1"/>
        <v>51.891654638253314</v>
      </c>
      <c r="I15">
        <f t="shared" si="2"/>
        <v>40.296251331298727</v>
      </c>
      <c r="J15">
        <f t="shared" si="3"/>
        <v>19.741065967322374</v>
      </c>
      <c r="Y15">
        <f t="shared" si="4"/>
        <v>17.927933977056039</v>
      </c>
      <c r="Z15">
        <f t="shared" si="5"/>
        <v>2.7478842883845358</v>
      </c>
      <c r="AA15">
        <f t="shared" si="6"/>
        <v>2.9404513822957052</v>
      </c>
      <c r="AB15" s="43"/>
      <c r="AC15" s="23">
        <v>40544</v>
      </c>
      <c r="AD15">
        <f t="shared" si="0"/>
        <v>23.616269647736281</v>
      </c>
      <c r="AE15">
        <v>0.10489151506899369</v>
      </c>
      <c r="AF15" s="43">
        <v>15.240500000000001</v>
      </c>
    </row>
    <row r="16" spans="1:36" x14ac:dyDescent="0.25">
      <c r="B16" s="23">
        <v>40544</v>
      </c>
      <c r="C16">
        <v>14.047619047619051</v>
      </c>
      <c r="D16">
        <v>41.829393627954779</v>
      </c>
      <c r="E16">
        <v>11.268472906403943</v>
      </c>
      <c r="H16">
        <f t="shared" si="1"/>
        <v>28.413601779133661</v>
      </c>
      <c r="I16">
        <f t="shared" si="2"/>
        <v>52.538829006025573</v>
      </c>
      <c r="J16">
        <f t="shared" si="3"/>
        <v>22.012233016911864</v>
      </c>
      <c r="Y16">
        <f t="shared" si="4"/>
        <v>9.8165529755752789</v>
      </c>
      <c r="Z16">
        <f t="shared" si="5"/>
        <v>3.5827308492997334</v>
      </c>
      <c r="AA16">
        <f t="shared" si="6"/>
        <v>3.2787439700133323</v>
      </c>
      <c r="AB16" s="43"/>
      <c r="AC16" s="23">
        <v>40544</v>
      </c>
      <c r="AD16">
        <f t="shared" si="0"/>
        <v>16.678027794888344</v>
      </c>
      <c r="AE16">
        <v>0.10489151506899369</v>
      </c>
      <c r="AF16" s="43">
        <v>15.240500000000001</v>
      </c>
    </row>
    <row r="17" spans="2:32" x14ac:dyDescent="0.25">
      <c r="B17" s="23">
        <v>40544</v>
      </c>
      <c r="C17">
        <v>20.470383275261327</v>
      </c>
      <c r="D17">
        <v>37.375415282392026</v>
      </c>
      <c r="E17">
        <v>13.561776061776062</v>
      </c>
      <c r="H17">
        <f t="shared" si="1"/>
        <v>41.404690480134825</v>
      </c>
      <c r="I17">
        <f t="shared" si="2"/>
        <v>46.944513946730183</v>
      </c>
      <c r="J17">
        <f t="shared" si="3"/>
        <v>26.492052408036439</v>
      </c>
      <c r="Y17">
        <f t="shared" si="4"/>
        <v>14.304815725052855</v>
      </c>
      <c r="Z17">
        <f t="shared" si="5"/>
        <v>3.201242995024546</v>
      </c>
      <c r="AA17">
        <f t="shared" si="6"/>
        <v>3.9460175175954268</v>
      </c>
      <c r="AB17" s="43"/>
      <c r="AC17" s="23">
        <v>40544</v>
      </c>
      <c r="AD17">
        <f t="shared" si="0"/>
        <v>21.452076237672827</v>
      </c>
      <c r="AE17">
        <v>0.10489151506899369</v>
      </c>
      <c r="AF17" s="43">
        <v>15.240500000000001</v>
      </c>
    </row>
    <row r="18" spans="2:32" x14ac:dyDescent="0.25">
      <c r="B18" s="23">
        <v>40544</v>
      </c>
      <c r="C18">
        <v>26.937441643323996</v>
      </c>
      <c r="D18">
        <v>39.593188268684962</v>
      </c>
      <c r="E18">
        <v>12.295664534470506</v>
      </c>
      <c r="H18">
        <f t="shared" si="1"/>
        <v>54.485371307943232</v>
      </c>
      <c r="I18">
        <f t="shared" si="2"/>
        <v>49.730095701450068</v>
      </c>
      <c r="J18">
        <f t="shared" si="3"/>
        <v>24.018785427147716</v>
      </c>
      <c r="Y18">
        <f t="shared" si="4"/>
        <v>18.824031461970538</v>
      </c>
      <c r="Z18">
        <f t="shared" si="5"/>
        <v>3.3911975462524926</v>
      </c>
      <c r="AA18">
        <f t="shared" si="6"/>
        <v>3.5776219443888504</v>
      </c>
      <c r="AB18" s="54"/>
      <c r="AC18" s="23">
        <v>40544</v>
      </c>
      <c r="AD18">
        <f t="shared" si="0"/>
        <v>25.792850952611879</v>
      </c>
      <c r="AE18">
        <v>0.10489151506899369</v>
      </c>
      <c r="AF18" s="43">
        <v>15.240500000000001</v>
      </c>
    </row>
    <row r="19" spans="2:32" x14ac:dyDescent="0.25">
      <c r="B19" s="23">
        <v>40544</v>
      </c>
      <c r="C19">
        <v>27.857142857142858</v>
      </c>
      <c r="D19">
        <v>37.931034482758626</v>
      </c>
      <c r="E19">
        <v>12.200532386867792</v>
      </c>
      <c r="H19">
        <f t="shared" si="1"/>
        <v>56.34561708743454</v>
      </c>
      <c r="I19">
        <f t="shared" si="2"/>
        <v>47.64238641459729</v>
      </c>
      <c r="J19">
        <f t="shared" si="3"/>
        <v>23.832950929623202</v>
      </c>
      <c r="Y19">
        <f t="shared" si="4"/>
        <v>19.466723697327247</v>
      </c>
      <c r="Z19">
        <f t="shared" si="5"/>
        <v>3.2488323544908115</v>
      </c>
      <c r="AA19">
        <f t="shared" si="6"/>
        <v>3.5499417114151748</v>
      </c>
      <c r="AB19" s="43"/>
      <c r="AC19" s="23">
        <v>40544</v>
      </c>
      <c r="AD19">
        <f t="shared" si="0"/>
        <v>26.265497763233235</v>
      </c>
      <c r="AE19">
        <v>0.10489151506899369</v>
      </c>
      <c r="AF19" s="43">
        <v>15.240500000000001</v>
      </c>
    </row>
    <row r="20" spans="2:32" x14ac:dyDescent="0.25">
      <c r="B20" s="23">
        <v>40544</v>
      </c>
      <c r="C20">
        <v>30.699088145896663</v>
      </c>
      <c r="D20">
        <v>31.700680272108844</v>
      </c>
      <c r="E20">
        <v>5.5555555555555562</v>
      </c>
      <c r="H20">
        <f t="shared" si="1"/>
        <v>62.093915175459784</v>
      </c>
      <c r="I20">
        <f t="shared" si="2"/>
        <v>39.816896104320818</v>
      </c>
      <c r="J20">
        <f t="shared" si="3"/>
        <v>10.852418463711251</v>
      </c>
      <c r="Y20">
        <f t="shared" si="4"/>
        <v>21.452690599345903</v>
      </c>
      <c r="Z20">
        <f t="shared" si="5"/>
        <v>2.7151960691767978</v>
      </c>
      <c r="AA20">
        <f t="shared" si="6"/>
        <v>1.6164785085918794</v>
      </c>
      <c r="AB20" s="43"/>
      <c r="AC20" s="23">
        <v>40544</v>
      </c>
      <c r="AD20">
        <f t="shared" si="0"/>
        <v>25.78436517711458</v>
      </c>
      <c r="AE20">
        <v>0.10489151506899369</v>
      </c>
      <c r="AF20" s="43">
        <v>15.240500000000001</v>
      </c>
    </row>
    <row r="21" spans="2:32" x14ac:dyDescent="0.25">
      <c r="B21" s="23">
        <v>40544</v>
      </c>
      <c r="C21">
        <v>25.805119735755579</v>
      </c>
      <c r="D21">
        <v>41.552795031055908</v>
      </c>
      <c r="E21">
        <v>10.080645161290324</v>
      </c>
      <c r="H21">
        <f t="shared" si="1"/>
        <v>52.195065480430699</v>
      </c>
      <c r="I21">
        <f t="shared" si="2"/>
        <v>52.191413824370521</v>
      </c>
      <c r="J21">
        <f t="shared" si="3"/>
        <v>19.691888341411545</v>
      </c>
      <c r="Y21">
        <f t="shared" si="4"/>
        <v>18.032758723624621</v>
      </c>
      <c r="Z21">
        <f t="shared" si="5"/>
        <v>3.5590398932510579</v>
      </c>
      <c r="AA21">
        <f t="shared" si="6"/>
        <v>2.9331263260739751</v>
      </c>
      <c r="AB21" s="43"/>
      <c r="AC21" s="23">
        <v>40544</v>
      </c>
      <c r="AD21">
        <f t="shared" si="0"/>
        <v>24.524924942949653</v>
      </c>
      <c r="AE21">
        <v>0.10489151506899369</v>
      </c>
      <c r="AF21" s="43">
        <v>15.240500000000001</v>
      </c>
    </row>
    <row r="22" spans="2:32" x14ac:dyDescent="0.25">
      <c r="B22" s="23">
        <v>40603</v>
      </c>
      <c r="C22">
        <v>15.30612244897959</v>
      </c>
      <c r="D22">
        <v>27.005012531328319</v>
      </c>
      <c r="E22">
        <v>10.687830687830688</v>
      </c>
      <c r="H22">
        <f t="shared" si="1"/>
        <v>30.95913026782117</v>
      </c>
      <c r="I22">
        <f t="shared" si="2"/>
        <v>33.919012747553623</v>
      </c>
      <c r="J22">
        <f t="shared" si="3"/>
        <v>20.877985996854026</v>
      </c>
      <c r="Y22">
        <f t="shared" si="4"/>
        <v>10.696002031498486</v>
      </c>
      <c r="Z22">
        <f t="shared" si="5"/>
        <v>2.313007268100971</v>
      </c>
      <c r="AA22">
        <f t="shared" si="6"/>
        <v>3.1097967498624728</v>
      </c>
      <c r="AC22" s="23">
        <v>40603</v>
      </c>
      <c r="AD22">
        <f t="shared" si="0"/>
        <v>16.118806049461931</v>
      </c>
      <c r="AE22">
        <v>0.11660200506433777</v>
      </c>
      <c r="AF22" s="54">
        <v>15.8703</v>
      </c>
    </row>
    <row r="23" spans="2:32" x14ac:dyDescent="0.25">
      <c r="B23" s="23">
        <v>40603</v>
      </c>
      <c r="C23">
        <v>12.366071428571431</v>
      </c>
      <c r="D23">
        <v>31.463990554899645</v>
      </c>
      <c r="E23">
        <v>8.4942084942084932</v>
      </c>
      <c r="H23">
        <f t="shared" si="1"/>
        <v>25.012397328877196</v>
      </c>
      <c r="I23">
        <f t="shared" si="2"/>
        <v>39.519607535173883</v>
      </c>
      <c r="J23">
        <f t="shared" si="3"/>
        <v>16.592886917489015</v>
      </c>
      <c r="Y23">
        <f t="shared" si="4"/>
        <v>8.6414783079481534</v>
      </c>
      <c r="Z23">
        <f t="shared" si="5"/>
        <v>2.6949233499712606</v>
      </c>
      <c r="AA23">
        <f t="shared" si="6"/>
        <v>2.4715269861095912</v>
      </c>
      <c r="AC23" s="23">
        <v>40603</v>
      </c>
      <c r="AD23">
        <f t="shared" si="0"/>
        <v>13.807928644029005</v>
      </c>
      <c r="AE23">
        <v>0.11660200506433777</v>
      </c>
      <c r="AF23" s="54">
        <v>15.8703</v>
      </c>
    </row>
    <row r="24" spans="2:32" x14ac:dyDescent="0.25">
      <c r="B24" s="23">
        <v>40603</v>
      </c>
      <c r="C24">
        <v>13.659147869674184</v>
      </c>
      <c r="D24">
        <v>27.934485896269333</v>
      </c>
      <c r="E24">
        <v>1.142857142857143</v>
      </c>
      <c r="H24">
        <f t="shared" si="1"/>
        <v>27.627855431985441</v>
      </c>
      <c r="I24">
        <f t="shared" si="2"/>
        <v>35.086455972302055</v>
      </c>
      <c r="J24">
        <f t="shared" si="3"/>
        <v>2.232497512534886</v>
      </c>
      <c r="Y24">
        <f t="shared" si="4"/>
        <v>9.5450871930214554</v>
      </c>
      <c r="Z24">
        <f t="shared" si="5"/>
        <v>2.3926176236274039</v>
      </c>
      <c r="AA24">
        <f t="shared" si="6"/>
        <v>0.33253272176747234</v>
      </c>
      <c r="AC24" s="23">
        <v>40603</v>
      </c>
      <c r="AD24">
        <f t="shared" si="0"/>
        <v>12.270237538416332</v>
      </c>
      <c r="AE24">
        <v>0.11660200506433777</v>
      </c>
      <c r="AF24" s="54">
        <v>15.8703</v>
      </c>
    </row>
    <row r="25" spans="2:32" x14ac:dyDescent="0.25">
      <c r="B25" s="23">
        <v>40603</v>
      </c>
      <c r="C25">
        <v>8.4574934268185817</v>
      </c>
      <c r="D25">
        <v>30.177187153931346</v>
      </c>
      <c r="E25">
        <v>5.0691244239631335</v>
      </c>
      <c r="H25">
        <f t="shared" si="1"/>
        <v>17.106660528354361</v>
      </c>
      <c r="I25">
        <f t="shared" si="2"/>
        <v>37.903348297730304</v>
      </c>
      <c r="J25">
        <f t="shared" si="3"/>
        <v>9.9022067088240906</v>
      </c>
      <c r="Y25">
        <f t="shared" si="4"/>
        <v>5.9101426358095939</v>
      </c>
      <c r="Z25">
        <f t="shared" si="5"/>
        <v>2.5847073070938933</v>
      </c>
      <c r="AA25">
        <f t="shared" si="6"/>
        <v>1.4749435239686273</v>
      </c>
      <c r="AC25" s="23">
        <v>40603</v>
      </c>
      <c r="AD25">
        <f t="shared" si="0"/>
        <v>9.9697934668721153</v>
      </c>
      <c r="AE25">
        <v>0.11660200506433777</v>
      </c>
      <c r="AF25" s="54">
        <v>15.8703</v>
      </c>
    </row>
    <row r="26" spans="2:32" x14ac:dyDescent="0.25">
      <c r="B26" s="23">
        <v>40603</v>
      </c>
      <c r="C26">
        <v>9.6540178571428559</v>
      </c>
      <c r="D26">
        <v>20.178571428571431</v>
      </c>
      <c r="E26">
        <v>9.8928571428571441</v>
      </c>
      <c r="H26">
        <f t="shared" si="1"/>
        <v>19.526826434547623</v>
      </c>
      <c r="I26">
        <f t="shared" si="2"/>
        <v>25.344821474129109</v>
      </c>
      <c r="J26">
        <f t="shared" si="3"/>
        <v>19.325056592880106</v>
      </c>
      <c r="Y26">
        <f t="shared" si="4"/>
        <v>6.7462804479920129</v>
      </c>
      <c r="Z26">
        <f t="shared" si="5"/>
        <v>1.7283155236471412</v>
      </c>
      <c r="AA26">
        <f t="shared" si="6"/>
        <v>2.8784863727996823</v>
      </c>
      <c r="AC26" s="23">
        <v>40603</v>
      </c>
      <c r="AD26">
        <f t="shared" si="0"/>
        <v>11.353082344438835</v>
      </c>
      <c r="AE26">
        <v>0.11660200506433777</v>
      </c>
      <c r="AF26" s="54">
        <v>15.8703</v>
      </c>
    </row>
    <row r="27" spans="2:32" x14ac:dyDescent="0.25">
      <c r="B27" s="23">
        <v>40603</v>
      </c>
      <c r="C27">
        <v>20.82616179001721</v>
      </c>
      <c r="D27">
        <v>36.263736263736263</v>
      </c>
      <c r="E27">
        <v>3.25</v>
      </c>
      <c r="H27">
        <f t="shared" si="1"/>
        <v>42.124310581276355</v>
      </c>
      <c r="I27">
        <f t="shared" si="2"/>
        <v>45.548215583186412</v>
      </c>
      <c r="J27">
        <f t="shared" si="3"/>
        <v>6.3486648012710818</v>
      </c>
      <c r="Y27">
        <f t="shared" si="4"/>
        <v>14.553435695870226</v>
      </c>
      <c r="Z27">
        <f t="shared" si="5"/>
        <v>3.1060265367109956</v>
      </c>
      <c r="AA27">
        <f t="shared" si="6"/>
        <v>0.94563992752624937</v>
      </c>
      <c r="AC27" s="23">
        <v>40603</v>
      </c>
      <c r="AD27">
        <f t="shared" si="0"/>
        <v>18.605102160107467</v>
      </c>
      <c r="AE27">
        <v>0.11660200506433777</v>
      </c>
      <c r="AF27" s="54">
        <v>15.8703</v>
      </c>
    </row>
    <row r="28" spans="2:32" x14ac:dyDescent="0.25">
      <c r="B28" s="23">
        <v>40603</v>
      </c>
      <c r="C28">
        <v>12.682215743440233</v>
      </c>
      <c r="D28">
        <v>17.40638002773925</v>
      </c>
      <c r="E28">
        <v>0.38494439692044491</v>
      </c>
      <c r="H28">
        <f t="shared" si="1"/>
        <v>25.651850793337545</v>
      </c>
      <c r="I28">
        <f t="shared" si="2"/>
        <v>21.862875470423248</v>
      </c>
      <c r="J28">
        <f t="shared" si="3"/>
        <v>0.75196398251549312</v>
      </c>
      <c r="Y28">
        <f t="shared" si="4"/>
        <v>8.8624016832416022</v>
      </c>
      <c r="Z28">
        <f t="shared" si="5"/>
        <v>1.4908744615016147</v>
      </c>
      <c r="AA28">
        <f t="shared" si="6"/>
        <v>0.11200578203245702</v>
      </c>
      <c r="AC28" s="23">
        <v>40603</v>
      </c>
      <c r="AD28">
        <f t="shared" si="0"/>
        <v>10.465281926775674</v>
      </c>
      <c r="AE28">
        <v>0.11660200506433777</v>
      </c>
      <c r="AF28" s="54">
        <v>15.8703</v>
      </c>
    </row>
    <row r="29" spans="2:32" x14ac:dyDescent="0.25">
      <c r="B29" s="23">
        <v>40603</v>
      </c>
      <c r="C29">
        <v>9.5238095238095255</v>
      </c>
      <c r="D29">
        <v>30.297619047619044</v>
      </c>
      <c r="E29">
        <v>4.213483146067416</v>
      </c>
      <c r="H29">
        <f t="shared" si="1"/>
        <v>19.263458833310956</v>
      </c>
      <c r="I29">
        <f t="shared" si="2"/>
        <v>38.054613953780866</v>
      </c>
      <c r="J29">
        <f t="shared" si="3"/>
        <v>8.2307668123652746</v>
      </c>
      <c r="Y29">
        <f t="shared" si="4"/>
        <v>6.6552901529323929</v>
      </c>
      <c r="Z29">
        <f t="shared" si="5"/>
        <v>2.5950224234111934</v>
      </c>
      <c r="AA29">
        <f t="shared" si="6"/>
        <v>1.2259808913477737</v>
      </c>
      <c r="AC29" s="23">
        <v>40603</v>
      </c>
      <c r="AD29">
        <f t="shared" si="0"/>
        <v>10.476293467691359</v>
      </c>
      <c r="AE29">
        <v>0.11660200506433777</v>
      </c>
      <c r="AF29" s="54">
        <v>15.8703</v>
      </c>
    </row>
    <row r="30" spans="2:32" x14ac:dyDescent="0.25">
      <c r="B30" s="23">
        <v>40603</v>
      </c>
      <c r="C30">
        <v>9.9056603773584904</v>
      </c>
      <c r="D30">
        <v>32.988004362050162</v>
      </c>
      <c r="E30">
        <v>7.9120879120879133</v>
      </c>
      <c r="H30">
        <f t="shared" si="1"/>
        <v>20.035814494080494</v>
      </c>
      <c r="I30">
        <f t="shared" si="2"/>
        <v>41.433809340939291</v>
      </c>
      <c r="J30">
        <f t="shared" si="3"/>
        <v>15.455752009856903</v>
      </c>
      <c r="Y30">
        <f t="shared" si="4"/>
        <v>6.9221296166112838</v>
      </c>
      <c r="Z30">
        <f t="shared" si="5"/>
        <v>2.8254567096035137</v>
      </c>
      <c r="AA30">
        <f t="shared" si="6"/>
        <v>2.3021496122363474</v>
      </c>
      <c r="AC30" s="23">
        <v>40603</v>
      </c>
      <c r="AD30">
        <f t="shared" si="0"/>
        <v>12.049735938451144</v>
      </c>
      <c r="AE30">
        <v>0.11660200506433777</v>
      </c>
      <c r="AF30" s="54">
        <v>15.8703</v>
      </c>
    </row>
    <row r="31" spans="2:32" x14ac:dyDescent="0.25">
      <c r="B31" s="23">
        <v>40603</v>
      </c>
      <c r="C31">
        <v>17.383059418457652</v>
      </c>
      <c r="D31">
        <v>32.142857142857146</v>
      </c>
      <c r="E31">
        <v>6.3291139240506329</v>
      </c>
      <c r="H31">
        <f t="shared" si="1"/>
        <v>35.160074197968008</v>
      </c>
      <c r="I31">
        <f t="shared" si="2"/>
        <v>40.372281994187958</v>
      </c>
      <c r="J31">
        <f t="shared" si="3"/>
        <v>12.363514705493829</v>
      </c>
      <c r="Y31">
        <f t="shared" si="4"/>
        <v>12.147376938427486</v>
      </c>
      <c r="Z31">
        <f t="shared" si="5"/>
        <v>2.7530689757211095</v>
      </c>
      <c r="AA31">
        <f t="shared" si="6"/>
        <v>1.8415577945983435</v>
      </c>
      <c r="AC31" s="23">
        <v>40603</v>
      </c>
      <c r="AD31">
        <f t="shared" si="0"/>
        <v>16.742003708746939</v>
      </c>
      <c r="AE31">
        <v>0.11660200506433777</v>
      </c>
      <c r="AF31" s="54">
        <v>15.8703</v>
      </c>
    </row>
    <row r="32" spans="2:32" x14ac:dyDescent="0.25">
      <c r="B32" s="23">
        <v>40634</v>
      </c>
      <c r="C32">
        <v>16.156462585034017</v>
      </c>
      <c r="D32">
        <v>14.786169244767969</v>
      </c>
      <c r="E32">
        <v>1.9520851818988465</v>
      </c>
      <c r="H32">
        <f t="shared" si="1"/>
        <v>32.679081949366804</v>
      </c>
      <c r="I32">
        <f t="shared" si="2"/>
        <v>18.571821157977471</v>
      </c>
      <c r="J32">
        <f t="shared" si="3"/>
        <v>3.8132721487397117</v>
      </c>
      <c r="Y32">
        <f t="shared" si="4"/>
        <v>11.290224366581739</v>
      </c>
      <c r="Z32">
        <f t="shared" si="5"/>
        <v>1.2664506965454501</v>
      </c>
      <c r="AA32">
        <f t="shared" si="6"/>
        <v>0.56799067382642787</v>
      </c>
      <c r="AC32" s="23">
        <v>40634</v>
      </c>
      <c r="AD32">
        <f t="shared" si="0"/>
        <v>13.124665736953617</v>
      </c>
      <c r="AE32">
        <v>0.15871038376038374</v>
      </c>
      <c r="AF32" s="43">
        <v>14.000500000000001</v>
      </c>
    </row>
    <row r="33" spans="2:32" x14ac:dyDescent="0.25">
      <c r="B33" s="23">
        <v>40634</v>
      </c>
      <c r="C33">
        <v>9.1625615763546797</v>
      </c>
      <c r="D33">
        <v>21.900269541778979</v>
      </c>
      <c r="E33">
        <v>2.8731045490822029</v>
      </c>
      <c r="H33">
        <f t="shared" si="1"/>
        <v>18.532775912047434</v>
      </c>
      <c r="I33">
        <f t="shared" si="2"/>
        <v>27.507320017004375</v>
      </c>
      <c r="J33">
        <f t="shared" si="3"/>
        <v>5.6124239141938475</v>
      </c>
      <c r="Y33">
        <f t="shared" si="4"/>
        <v>6.4028481126487486</v>
      </c>
      <c r="Z33">
        <f t="shared" si="5"/>
        <v>1.8757807486569407</v>
      </c>
      <c r="AA33">
        <f t="shared" si="6"/>
        <v>0.83597611617520984</v>
      </c>
      <c r="AC33" s="23">
        <v>40634</v>
      </c>
      <c r="AD33">
        <f t="shared" si="0"/>
        <v>9.1146049774808997</v>
      </c>
      <c r="AE33">
        <v>0.15871038376038374</v>
      </c>
      <c r="AF33" s="43">
        <v>14.000500000000001</v>
      </c>
    </row>
    <row r="34" spans="2:32" x14ac:dyDescent="0.25">
      <c r="B34" s="23">
        <v>40634</v>
      </c>
      <c r="C34">
        <v>16.976516634050878</v>
      </c>
      <c r="D34">
        <v>32.004735595895809</v>
      </c>
      <c r="E34">
        <v>6.8405139833711273</v>
      </c>
      <c r="H34">
        <f t="shared" si="1"/>
        <v>34.337775077871058</v>
      </c>
      <c r="I34">
        <f t="shared" si="2"/>
        <v>40.198797663948952</v>
      </c>
      <c r="J34">
        <f t="shared" si="3"/>
        <v>13.362501645794127</v>
      </c>
      <c r="Y34">
        <f t="shared" si="4"/>
        <v>11.863282618497633</v>
      </c>
      <c r="Z34">
        <f t="shared" si="5"/>
        <v>2.7412387222956651</v>
      </c>
      <c r="AA34">
        <f t="shared" si="6"/>
        <v>1.9903578915314983</v>
      </c>
      <c r="AC34" s="23">
        <v>40634</v>
      </c>
      <c r="AD34">
        <f t="shared" ref="AD34:AD97" si="8">SUM(Y34:AA34)</f>
        <v>16.594879232324796</v>
      </c>
      <c r="AE34">
        <v>0.15871038376038374</v>
      </c>
      <c r="AF34" s="43">
        <v>14.000500000000001</v>
      </c>
    </row>
    <row r="35" spans="2:32" x14ac:dyDescent="0.25">
      <c r="B35" s="23">
        <v>40634</v>
      </c>
      <c r="C35">
        <v>8.8259441707717574</v>
      </c>
      <c r="D35">
        <v>23.525557011795545</v>
      </c>
      <c r="E35">
        <v>7.7639751552794956E-2</v>
      </c>
      <c r="H35">
        <f t="shared" si="1"/>
        <v>17.851912280870064</v>
      </c>
      <c r="I35">
        <f t="shared" si="2"/>
        <v>29.548724232239504</v>
      </c>
      <c r="J35">
        <f t="shared" si="3"/>
        <v>0.15166423318851111</v>
      </c>
      <c r="Y35">
        <f t="shared" si="4"/>
        <v>6.1676180296571728</v>
      </c>
      <c r="Z35">
        <f t="shared" si="5"/>
        <v>2.0149883023116786</v>
      </c>
      <c r="AA35">
        <f t="shared" si="6"/>
        <v>2.2590538163551086E-2</v>
      </c>
      <c r="AC35" s="23">
        <v>40634</v>
      </c>
      <c r="AD35">
        <f t="shared" si="8"/>
        <v>8.2051968701324025</v>
      </c>
      <c r="AE35">
        <v>0.15871038376038374</v>
      </c>
      <c r="AF35" s="43">
        <v>14.000500000000001</v>
      </c>
    </row>
    <row r="36" spans="2:32" x14ac:dyDescent="0.25">
      <c r="B36" s="23">
        <v>40634</v>
      </c>
      <c r="C36">
        <v>5.4853985793212319</v>
      </c>
      <c r="D36">
        <v>18.114285714285717</v>
      </c>
      <c r="H36">
        <f t="shared" si="1"/>
        <v>11.095113720290978</v>
      </c>
      <c r="I36">
        <f t="shared" si="2"/>
        <v>22.75202380828015</v>
      </c>
      <c r="J36">
        <f t="shared" si="3"/>
        <v>0</v>
      </c>
      <c r="Y36">
        <f t="shared" si="4"/>
        <v>3.8332265107359218</v>
      </c>
      <c r="Z36">
        <f t="shared" si="5"/>
        <v>1.5515073160952744</v>
      </c>
      <c r="AA36">
        <f t="shared" si="6"/>
        <v>0</v>
      </c>
      <c r="AC36" s="23">
        <v>40634</v>
      </c>
      <c r="AD36">
        <f t="shared" si="8"/>
        <v>5.3847338268311962</v>
      </c>
      <c r="AE36">
        <v>0.15871038376038374</v>
      </c>
      <c r="AF36" s="43">
        <v>14.000500000000001</v>
      </c>
    </row>
    <row r="37" spans="2:32" x14ac:dyDescent="0.25">
      <c r="B37" s="23">
        <v>40634</v>
      </c>
      <c r="C37">
        <v>0.51302288871349644</v>
      </c>
      <c r="D37">
        <v>27.349624060150379</v>
      </c>
      <c r="H37">
        <f t="shared" si="1"/>
        <v>1.037672506214264</v>
      </c>
      <c r="I37">
        <f t="shared" si="2"/>
        <v>34.351853977510807</v>
      </c>
      <c r="J37">
        <f t="shared" si="3"/>
        <v>0</v>
      </c>
      <c r="Y37">
        <f t="shared" si="4"/>
        <v>0.35850319884580562</v>
      </c>
      <c r="Z37">
        <f t="shared" si="5"/>
        <v>2.3425236021486633</v>
      </c>
      <c r="AA37">
        <f t="shared" si="6"/>
        <v>0</v>
      </c>
      <c r="AC37" s="23">
        <v>40634</v>
      </c>
      <c r="AD37">
        <f t="shared" si="8"/>
        <v>2.7010268009944687</v>
      </c>
      <c r="AE37">
        <v>0.15871038376038374</v>
      </c>
      <c r="AF37" s="43">
        <v>14.000500000000001</v>
      </c>
    </row>
    <row r="38" spans="2:32" x14ac:dyDescent="0.25">
      <c r="B38" s="23">
        <v>40634</v>
      </c>
      <c r="C38">
        <v>4.6972049689440993</v>
      </c>
      <c r="D38">
        <v>29.691119691119695</v>
      </c>
      <c r="H38">
        <f t="shared" si="1"/>
        <v>9.5008635278422222</v>
      </c>
      <c r="I38">
        <f t="shared" si="2"/>
        <v>37.292834658895543</v>
      </c>
      <c r="J38">
        <f t="shared" si="3"/>
        <v>0</v>
      </c>
      <c r="Y38">
        <f t="shared" si="4"/>
        <v>3.2824325074924698</v>
      </c>
      <c r="Z38">
        <f t="shared" si="5"/>
        <v>2.5430751259213618</v>
      </c>
      <c r="AA38">
        <f t="shared" si="6"/>
        <v>0</v>
      </c>
      <c r="AC38" s="23">
        <v>40634</v>
      </c>
      <c r="AD38">
        <f t="shared" si="8"/>
        <v>5.8255076334138316</v>
      </c>
      <c r="AE38">
        <v>0.15871038376038374</v>
      </c>
      <c r="AF38" s="43">
        <v>14.000500000000001</v>
      </c>
    </row>
    <row r="39" spans="2:32" x14ac:dyDescent="0.25">
      <c r="B39" s="23">
        <v>40634</v>
      </c>
      <c r="C39">
        <v>11.507936507936508</v>
      </c>
      <c r="D39">
        <v>10.204081632653061</v>
      </c>
      <c r="H39">
        <f t="shared" si="1"/>
        <v>23.276679423584067</v>
      </c>
      <c r="I39">
        <f t="shared" si="2"/>
        <v>12.816597458472366</v>
      </c>
      <c r="J39">
        <f t="shared" si="3"/>
        <v>0</v>
      </c>
      <c r="Y39">
        <f t="shared" si="4"/>
        <v>8.0418089347933055</v>
      </c>
      <c r="Z39">
        <f t="shared" si="5"/>
        <v>0.87399015102257427</v>
      </c>
      <c r="AA39">
        <f t="shared" si="6"/>
        <v>0</v>
      </c>
      <c r="AC39" s="23">
        <v>40634</v>
      </c>
      <c r="AD39">
        <f t="shared" si="8"/>
        <v>8.9157990858158804</v>
      </c>
      <c r="AE39">
        <v>0.15871038376038374</v>
      </c>
      <c r="AF39" s="43">
        <v>14.000500000000001</v>
      </c>
    </row>
    <row r="40" spans="2:32" x14ac:dyDescent="0.25">
      <c r="B40" s="23">
        <v>40634</v>
      </c>
      <c r="C40">
        <v>9.8658247829518544</v>
      </c>
      <c r="D40">
        <v>32.121471343028198</v>
      </c>
      <c r="H40">
        <f t="shared" si="1"/>
        <v>19.955240504120461</v>
      </c>
      <c r="I40">
        <f t="shared" si="2"/>
        <v>40.345420861789918</v>
      </c>
      <c r="J40">
        <f t="shared" si="3"/>
        <v>0</v>
      </c>
      <c r="Y40">
        <f t="shared" si="4"/>
        <v>6.8942922854962614</v>
      </c>
      <c r="Z40">
        <f t="shared" si="5"/>
        <v>2.75123725983573</v>
      </c>
      <c r="AA40">
        <f t="shared" si="6"/>
        <v>0</v>
      </c>
      <c r="AC40" s="23">
        <v>40634</v>
      </c>
      <c r="AD40">
        <f t="shared" si="8"/>
        <v>9.6455295453319909</v>
      </c>
      <c r="AE40">
        <v>0.15871038376038374</v>
      </c>
      <c r="AF40" s="43">
        <v>14.000500000000001</v>
      </c>
    </row>
    <row r="41" spans="2:32" x14ac:dyDescent="0.25">
      <c r="B41" s="23">
        <v>40634</v>
      </c>
      <c r="C41" s="55">
        <v>18.75</v>
      </c>
      <c r="D41" s="55">
        <v>21.933621933621932</v>
      </c>
      <c r="E41" s="55">
        <v>2.9908515130189999</v>
      </c>
      <c r="H41">
        <f t="shared" si="1"/>
        <v>37.924934578080936</v>
      </c>
      <c r="I41">
        <f t="shared" si="2"/>
        <v>27.549211506696157</v>
      </c>
      <c r="J41">
        <f t="shared" si="3"/>
        <v>5.8424349927791024</v>
      </c>
      <c r="Y41">
        <f t="shared" si="4"/>
        <v>13.102602488585646</v>
      </c>
      <c r="Z41">
        <f t="shared" si="5"/>
        <v>1.8786374155313519</v>
      </c>
      <c r="AA41">
        <f t="shared" si="6"/>
        <v>0.87023649477324938</v>
      </c>
      <c r="AC41" s="23">
        <v>40634</v>
      </c>
      <c r="AD41">
        <f t="shared" si="8"/>
        <v>15.851476398890247</v>
      </c>
      <c r="AE41">
        <v>0.15871038376038374</v>
      </c>
      <c r="AF41" s="43">
        <v>14.000500000000001</v>
      </c>
    </row>
    <row r="42" spans="2:32" x14ac:dyDescent="0.25">
      <c r="B42" s="23">
        <v>40664</v>
      </c>
      <c r="C42">
        <v>15.912897822445563</v>
      </c>
      <c r="D42">
        <v>38.257575757575765</v>
      </c>
      <c r="E42">
        <v>8.6734693877551052</v>
      </c>
      <c r="H42">
        <f t="shared" si="1"/>
        <v>32.186432472743178</v>
      </c>
      <c r="I42">
        <f t="shared" si="2"/>
        <v>48.052530925742239</v>
      </c>
      <c r="J42">
        <f t="shared" si="3"/>
        <v>16.943061479059406</v>
      </c>
      <c r="Y42">
        <f t="shared" si="4"/>
        <v>11.12001997914583</v>
      </c>
      <c r="Z42">
        <f t="shared" si="5"/>
        <v>3.2768009525838799</v>
      </c>
      <c r="AA42">
        <f t="shared" si="6"/>
        <v>2.5236858348424249</v>
      </c>
      <c r="AC42" s="23">
        <v>40664</v>
      </c>
      <c r="AD42">
        <f t="shared" si="8"/>
        <v>16.920506766572135</v>
      </c>
      <c r="AE42">
        <v>7.9694376068376066E-2</v>
      </c>
      <c r="AF42" s="43">
        <v>13.7402</v>
      </c>
    </row>
    <row r="43" spans="2:32" x14ac:dyDescent="0.25">
      <c r="B43" s="23">
        <v>40664</v>
      </c>
      <c r="C43">
        <v>31.367041198501873</v>
      </c>
      <c r="D43">
        <v>31.449275362318847</v>
      </c>
      <c r="E43">
        <v>8.2487309644670059</v>
      </c>
      <c r="H43">
        <f t="shared" si="1"/>
        <v>63.444959219261492</v>
      </c>
      <c r="I43">
        <f t="shared" si="2"/>
        <v>39.501124862590345</v>
      </c>
      <c r="J43">
        <f t="shared" si="3"/>
        <v>16.11336243977432</v>
      </c>
      <c r="Y43">
        <f t="shared" si="4"/>
        <v>21.919459843576483</v>
      </c>
      <c r="Z43">
        <f t="shared" si="5"/>
        <v>2.6936629784994301</v>
      </c>
      <c r="AA43">
        <f t="shared" si="6"/>
        <v>2.4001013388991104</v>
      </c>
      <c r="AC43" s="23">
        <v>40664</v>
      </c>
      <c r="AD43">
        <f t="shared" si="8"/>
        <v>27.013224160975021</v>
      </c>
      <c r="AE43">
        <v>7.9694376068376066E-2</v>
      </c>
      <c r="AF43" s="43">
        <v>13.7402</v>
      </c>
    </row>
    <row r="44" spans="2:32" x14ac:dyDescent="0.25">
      <c r="B44" s="23">
        <v>40664</v>
      </c>
      <c r="C44">
        <v>24.355158730158731</v>
      </c>
      <c r="D44">
        <v>25.995807127882603</v>
      </c>
      <c r="E44">
        <v>19.472361809045228</v>
      </c>
      <c r="H44">
        <f t="shared" si="1"/>
        <v>49.262282745602491</v>
      </c>
      <c r="I44">
        <f t="shared" si="2"/>
        <v>32.651423965483481</v>
      </c>
      <c r="J44">
        <f t="shared" si="3"/>
        <v>38.037999389138683</v>
      </c>
      <c r="Y44">
        <f t="shared" si="4"/>
        <v>17.019518047342732</v>
      </c>
      <c r="Z44">
        <f t="shared" si="5"/>
        <v>2.2265677809698796</v>
      </c>
      <c r="AA44">
        <f t="shared" si="6"/>
        <v>5.6657977876524424</v>
      </c>
      <c r="AC44" s="23">
        <v>40664</v>
      </c>
      <c r="AD44">
        <f t="shared" si="8"/>
        <v>24.911883615965053</v>
      </c>
      <c r="AE44">
        <v>7.9694376068376066E-2</v>
      </c>
      <c r="AF44" s="43">
        <v>13.7402</v>
      </c>
    </row>
    <row r="45" spans="2:32" x14ac:dyDescent="0.25">
      <c r="B45" s="23">
        <v>40664</v>
      </c>
      <c r="C45">
        <v>16.666666666666668</v>
      </c>
      <c r="D45">
        <v>34.414758269720096</v>
      </c>
      <c r="E45">
        <v>32.007575757575758</v>
      </c>
      <c r="H45">
        <f t="shared" si="1"/>
        <v>33.711052958294168</v>
      </c>
      <c r="I45">
        <f t="shared" si="2"/>
        <v>43.225850130616273</v>
      </c>
      <c r="J45">
        <f t="shared" si="3"/>
        <v>62.524729103427319</v>
      </c>
      <c r="Y45">
        <f t="shared" si="4"/>
        <v>11.646757767631685</v>
      </c>
      <c r="Z45">
        <f t="shared" si="5"/>
        <v>2.9476596582006898</v>
      </c>
      <c r="AA45">
        <f t="shared" si="6"/>
        <v>9.3131204983645777</v>
      </c>
      <c r="AC45" s="23">
        <v>40664</v>
      </c>
      <c r="AD45">
        <f t="shared" si="8"/>
        <v>23.907537924196951</v>
      </c>
      <c r="AE45">
        <v>7.9694376068376066E-2</v>
      </c>
      <c r="AF45" s="43">
        <v>13.7402</v>
      </c>
    </row>
    <row r="46" spans="2:32" x14ac:dyDescent="0.25">
      <c r="B46" s="23">
        <v>40664</v>
      </c>
      <c r="C46">
        <v>28.255208333333336</v>
      </c>
      <c r="D46">
        <v>33.66445916114791</v>
      </c>
      <c r="E46">
        <v>11.130136986301373</v>
      </c>
      <c r="H46">
        <f t="shared" si="1"/>
        <v>57.150769468358085</v>
      </c>
      <c r="I46">
        <f t="shared" si="2"/>
        <v>42.28345452911028</v>
      </c>
      <c r="J46">
        <f t="shared" si="3"/>
        <v>21.742002744079052</v>
      </c>
      <c r="Y46">
        <f t="shared" si="4"/>
        <v>19.744894027938091</v>
      </c>
      <c r="Z46">
        <f t="shared" si="5"/>
        <v>2.8833957631418055</v>
      </c>
      <c r="AA46">
        <f t="shared" si="6"/>
        <v>3.2384929024871565</v>
      </c>
      <c r="AC46" s="23">
        <v>40664</v>
      </c>
      <c r="AD46">
        <f t="shared" si="8"/>
        <v>25.866782693567053</v>
      </c>
      <c r="AE46">
        <v>7.9694376068376066E-2</v>
      </c>
      <c r="AF46" s="43">
        <v>13.7402</v>
      </c>
    </row>
    <row r="47" spans="2:32" x14ac:dyDescent="0.25">
      <c r="B47" s="23">
        <v>40664</v>
      </c>
      <c r="C47">
        <v>7.9545454545454559</v>
      </c>
      <c r="D47">
        <v>26.266666666666673</v>
      </c>
      <c r="E47">
        <v>10.098870056497178</v>
      </c>
      <c r="H47">
        <f t="shared" si="1"/>
        <v>16.089366184640401</v>
      </c>
      <c r="I47">
        <f t="shared" si="2"/>
        <v>32.991630737769007</v>
      </c>
      <c r="J47">
        <f t="shared" si="3"/>
        <v>19.727489495475119</v>
      </c>
      <c r="Y47">
        <f t="shared" si="4"/>
        <v>5.5586798436423956</v>
      </c>
      <c r="Z47">
        <f t="shared" si="5"/>
        <v>2.2497671807522432</v>
      </c>
      <c r="AA47">
        <f t="shared" si="6"/>
        <v>2.938429153330155</v>
      </c>
      <c r="AC47" s="23">
        <v>40664</v>
      </c>
      <c r="AD47">
        <f t="shared" si="8"/>
        <v>10.746876177724793</v>
      </c>
      <c r="AE47">
        <v>7.9694376068376066E-2</v>
      </c>
      <c r="AF47" s="43">
        <v>13.7402</v>
      </c>
    </row>
    <row r="48" spans="2:32" x14ac:dyDescent="0.25">
      <c r="B48" s="23">
        <v>40664</v>
      </c>
      <c r="C48">
        <v>36.396011396011403</v>
      </c>
      <c r="D48">
        <v>32.133838383838388</v>
      </c>
      <c r="E48">
        <v>10.460992907801419</v>
      </c>
      <c r="H48">
        <f t="shared" si="1"/>
        <v>73.616872058497108</v>
      </c>
      <c r="I48">
        <f t="shared" si="2"/>
        <v>40.360954193403956</v>
      </c>
      <c r="J48">
        <f t="shared" si="3"/>
        <v>20.434873064647782</v>
      </c>
      <c r="Y48">
        <f t="shared" si="4"/>
        <v>25.433731706238429</v>
      </c>
      <c r="Z48">
        <f t="shared" si="5"/>
        <v>2.7522965096785392</v>
      </c>
      <c r="AA48">
        <f t="shared" si="6"/>
        <v>3.0437946385187518</v>
      </c>
      <c r="AC48" s="23">
        <v>40664</v>
      </c>
      <c r="AD48">
        <f t="shared" si="8"/>
        <v>31.229822854435721</v>
      </c>
      <c r="AE48">
        <v>7.9694376068376066E-2</v>
      </c>
      <c r="AF48" s="43">
        <v>13.7402</v>
      </c>
    </row>
    <row r="49" spans="2:32" x14ac:dyDescent="0.25">
      <c r="B49" s="23">
        <v>40664</v>
      </c>
      <c r="C49">
        <v>13.616071428571427</v>
      </c>
      <c r="D49">
        <v>31.447368421052641</v>
      </c>
      <c r="E49">
        <v>4.2910447761194037</v>
      </c>
      <c r="H49">
        <f t="shared" si="1"/>
        <v>27.540726300749249</v>
      </c>
      <c r="I49">
        <f t="shared" si="2"/>
        <v>39.498729693728926</v>
      </c>
      <c r="J49">
        <f t="shared" si="3"/>
        <v>8.382278440254586</v>
      </c>
      <c r="Y49">
        <f t="shared" si="4"/>
        <v>9.5149851405205261</v>
      </c>
      <c r="Z49">
        <f t="shared" si="5"/>
        <v>2.6934996470066763</v>
      </c>
      <c r="AA49">
        <f t="shared" si="6"/>
        <v>1.2485486988004442</v>
      </c>
      <c r="AC49" s="23">
        <v>40664</v>
      </c>
      <c r="AD49">
        <f t="shared" si="8"/>
        <v>13.457033486327648</v>
      </c>
      <c r="AE49">
        <v>7.9694376068376066E-2</v>
      </c>
      <c r="AF49" s="43">
        <v>13.7402</v>
      </c>
    </row>
    <row r="50" spans="2:32" x14ac:dyDescent="0.25">
      <c r="B50" s="23">
        <v>40664</v>
      </c>
      <c r="C50">
        <v>25.30120481927711</v>
      </c>
      <c r="D50">
        <v>31.428571428571434</v>
      </c>
      <c r="E50">
        <v>9.0361445783132535</v>
      </c>
      <c r="H50">
        <f t="shared" si="1"/>
        <v>51.175815334277893</v>
      </c>
      <c r="I50">
        <f t="shared" si="2"/>
        <v>39.475120172094897</v>
      </c>
      <c r="J50">
        <f t="shared" si="3"/>
        <v>17.651524007241193</v>
      </c>
      <c r="Y50">
        <f t="shared" si="4"/>
        <v>17.680620225561356</v>
      </c>
      <c r="Z50">
        <f t="shared" si="5"/>
        <v>2.6918896651495299</v>
      </c>
      <c r="AA50">
        <f t="shared" si="6"/>
        <v>2.6292120320470329</v>
      </c>
      <c r="AC50" s="23">
        <v>40664</v>
      </c>
      <c r="AD50">
        <f t="shared" si="8"/>
        <v>23.00172192275792</v>
      </c>
      <c r="AE50">
        <v>7.9694376068376066E-2</v>
      </c>
      <c r="AF50" s="43">
        <v>13.7402</v>
      </c>
    </row>
    <row r="51" spans="2:32" x14ac:dyDescent="0.25">
      <c r="B51" s="23">
        <v>40664</v>
      </c>
      <c r="C51">
        <v>3.3985102420856617</v>
      </c>
      <c r="D51">
        <v>21.984126984126988</v>
      </c>
      <c r="H51">
        <f t="shared" si="1"/>
        <v>6.8740415250152918</v>
      </c>
      <c r="I51">
        <f t="shared" si="2"/>
        <v>27.61264719108658</v>
      </c>
      <c r="J51">
        <f t="shared" si="3"/>
        <v>0</v>
      </c>
      <c r="Y51">
        <f t="shared" si="4"/>
        <v>2.3748975336232205</v>
      </c>
      <c r="Z51">
        <f t="shared" si="5"/>
        <v>1.8829632253697468</v>
      </c>
      <c r="AA51">
        <f t="shared" si="6"/>
        <v>0</v>
      </c>
      <c r="AC51" s="23">
        <v>40664</v>
      </c>
      <c r="AD51">
        <f t="shared" si="8"/>
        <v>4.2578607589929671</v>
      </c>
      <c r="AE51">
        <v>7.9694376068376066E-2</v>
      </c>
      <c r="AF51" s="43">
        <v>13.7402</v>
      </c>
    </row>
    <row r="52" spans="2:32" x14ac:dyDescent="0.25">
      <c r="B52" s="23">
        <v>40725</v>
      </c>
      <c r="C52">
        <v>9.2777777777777786</v>
      </c>
      <c r="D52">
        <v>36.823361823361829</v>
      </c>
      <c r="E52">
        <v>4.3918918918918921</v>
      </c>
      <c r="H52">
        <f t="shared" si="1"/>
        <v>18.765819480117088</v>
      </c>
      <c r="I52">
        <f t="shared" si="2"/>
        <v>46.251120144655346</v>
      </c>
      <c r="J52">
        <f t="shared" si="3"/>
        <v>8.5792767584744354</v>
      </c>
      <c r="Y52">
        <f t="shared" si="4"/>
        <v>6.483361823981638</v>
      </c>
      <c r="Z52">
        <f t="shared" si="5"/>
        <v>3.1539590449935728</v>
      </c>
      <c r="AA52">
        <f t="shared" si="6"/>
        <v>1.2778917939543912</v>
      </c>
      <c r="AC52" s="23">
        <v>40725</v>
      </c>
      <c r="AD52">
        <f t="shared" si="8"/>
        <v>10.915212662929601</v>
      </c>
      <c r="AE52">
        <v>3.7755530364372378E-3</v>
      </c>
      <c r="AF52" s="43">
        <v>12.650399999999999</v>
      </c>
    </row>
    <row r="53" spans="2:32" x14ac:dyDescent="0.25">
      <c r="B53" s="23">
        <v>40725</v>
      </c>
      <c r="C53">
        <v>5.7127882599580726</v>
      </c>
      <c r="D53">
        <v>36.683006535947712</v>
      </c>
      <c r="E53">
        <v>6.8181818181818192</v>
      </c>
      <c r="H53">
        <f t="shared" si="1"/>
        <v>11.555046454258067</v>
      </c>
      <c r="I53">
        <f t="shared" si="2"/>
        <v>46.074830177099763</v>
      </c>
      <c r="J53">
        <f t="shared" si="3"/>
        <v>13.31887720546381</v>
      </c>
      <c r="Y53">
        <f t="shared" si="4"/>
        <v>3.9921276624901068</v>
      </c>
      <c r="Z53">
        <f t="shared" si="5"/>
        <v>3.1419374693868725</v>
      </c>
      <c r="AA53">
        <f t="shared" si="6"/>
        <v>1.9838599878173071</v>
      </c>
      <c r="AC53" s="23">
        <v>40725</v>
      </c>
      <c r="AD53">
        <f t="shared" si="8"/>
        <v>9.1179251196942861</v>
      </c>
      <c r="AE53">
        <v>3.7755530364372378E-3</v>
      </c>
      <c r="AF53" s="43">
        <v>12.650399999999999</v>
      </c>
    </row>
    <row r="54" spans="2:32" x14ac:dyDescent="0.25">
      <c r="B54" s="23">
        <v>40725</v>
      </c>
      <c r="C54">
        <v>11.067708333333332</v>
      </c>
      <c r="D54">
        <v>28.219696969696972</v>
      </c>
      <c r="H54">
        <f t="shared" si="1"/>
        <v>22.386246105117216</v>
      </c>
      <c r="I54">
        <f t="shared" si="2"/>
        <v>35.4446886531465</v>
      </c>
      <c r="J54">
        <f t="shared" si="3"/>
        <v>0</v>
      </c>
      <c r="Y54">
        <f t="shared" si="4"/>
        <v>7.7341750800679145</v>
      </c>
      <c r="Z54">
        <f t="shared" si="5"/>
        <v>2.4170462472029608</v>
      </c>
      <c r="AA54">
        <f t="shared" si="6"/>
        <v>0</v>
      </c>
      <c r="AC54" s="23">
        <v>40725</v>
      </c>
      <c r="AD54">
        <f t="shared" si="8"/>
        <v>10.151221327270875</v>
      </c>
      <c r="AE54">
        <v>3.7755530364372378E-3</v>
      </c>
      <c r="AF54" s="43">
        <v>12.650399999999999</v>
      </c>
    </row>
    <row r="55" spans="2:32" x14ac:dyDescent="0.25">
      <c r="B55" s="23">
        <v>40725</v>
      </c>
      <c r="C55">
        <v>10.168650793650796</v>
      </c>
      <c r="D55">
        <v>29.297693920335426</v>
      </c>
      <c r="E55">
        <v>13.979963570127504</v>
      </c>
      <c r="H55">
        <f t="shared" si="1"/>
        <v>20.567755525149721</v>
      </c>
      <c r="I55">
        <f t="shared" si="2"/>
        <v>36.798681444970285</v>
      </c>
      <c r="J55">
        <f t="shared" si="3"/>
        <v>27.308954658683227</v>
      </c>
      <c r="Y55">
        <f t="shared" si="4"/>
        <v>7.1059087570371915</v>
      </c>
      <c r="Z55">
        <f t="shared" si="5"/>
        <v>2.5093778015366173</v>
      </c>
      <c r="AA55">
        <f t="shared" si="6"/>
        <v>4.0676959191615323</v>
      </c>
      <c r="AC55" s="23">
        <v>40725</v>
      </c>
      <c r="AD55">
        <f t="shared" si="8"/>
        <v>13.68298247773534</v>
      </c>
      <c r="AE55">
        <v>3.7755530364372378E-3</v>
      </c>
      <c r="AF55" s="43">
        <v>12.650399999999999</v>
      </c>
    </row>
    <row r="56" spans="2:32" x14ac:dyDescent="0.25">
      <c r="B56" s="23">
        <v>40725</v>
      </c>
      <c r="C56">
        <v>11.393596986817327</v>
      </c>
      <c r="D56">
        <v>32.205513784461154</v>
      </c>
      <c r="H56">
        <f t="shared" si="1"/>
        <v>23.045409084483584</v>
      </c>
      <c r="I56">
        <f t="shared" si="2"/>
        <v>40.450980399634716</v>
      </c>
      <c r="J56">
        <f t="shared" si="3"/>
        <v>0</v>
      </c>
      <c r="Y56">
        <f t="shared" si="4"/>
        <v>7.9619078524487792</v>
      </c>
      <c r="Z56">
        <f t="shared" si="5"/>
        <v>2.7584355819115989</v>
      </c>
      <c r="AA56">
        <f t="shared" si="6"/>
        <v>0</v>
      </c>
      <c r="AC56" s="23">
        <v>40725</v>
      </c>
      <c r="AD56">
        <f t="shared" si="8"/>
        <v>10.720343434360379</v>
      </c>
      <c r="AE56">
        <v>3.7755530364372378E-3</v>
      </c>
      <c r="AF56" s="43">
        <v>12.650399999999999</v>
      </c>
    </row>
    <row r="57" spans="2:32" x14ac:dyDescent="0.25">
      <c r="B57" s="23">
        <v>40725</v>
      </c>
      <c r="C57">
        <v>4.534313725490196</v>
      </c>
      <c r="D57">
        <v>29.781420765027327</v>
      </c>
      <c r="E57">
        <v>4.8758865248226959</v>
      </c>
      <c r="H57">
        <f t="shared" si="1"/>
        <v>9.1713894077712066</v>
      </c>
      <c r="I57">
        <f t="shared" si="2"/>
        <v>37.406255205301051</v>
      </c>
      <c r="J57">
        <f t="shared" si="3"/>
        <v>9.5247289708104077</v>
      </c>
      <c r="Y57">
        <f t="shared" si="4"/>
        <v>3.1686032161939139</v>
      </c>
      <c r="Z57">
        <f t="shared" si="5"/>
        <v>2.550809506345121</v>
      </c>
      <c r="AA57">
        <f t="shared" si="6"/>
        <v>1.418717839987554</v>
      </c>
      <c r="AC57" s="23">
        <v>40725</v>
      </c>
      <c r="AD57">
        <f t="shared" si="8"/>
        <v>7.1381305625265892</v>
      </c>
      <c r="AE57">
        <v>3.7755530364372378E-3</v>
      </c>
      <c r="AF57" s="43">
        <v>12.650399999999999</v>
      </c>
    </row>
    <row r="58" spans="2:32" x14ac:dyDescent="0.25">
      <c r="B58" s="23">
        <v>40725</v>
      </c>
      <c r="C58">
        <v>10.611510791366907</v>
      </c>
      <c r="D58">
        <v>36.407766990291265</v>
      </c>
      <c r="E58">
        <v>2.4166666666666665</v>
      </c>
      <c r="H58">
        <f t="shared" si="1"/>
        <v>21.46351213531679</v>
      </c>
      <c r="I58">
        <f t="shared" si="2"/>
        <v>45.729121999889273</v>
      </c>
      <c r="J58">
        <f t="shared" si="3"/>
        <v>4.7208020317143937</v>
      </c>
      <c r="Y58">
        <f t="shared" si="4"/>
        <v>7.4153817441395979</v>
      </c>
      <c r="Z58">
        <f t="shared" si="5"/>
        <v>3.1183629174834575</v>
      </c>
      <c r="AA58">
        <f t="shared" si="6"/>
        <v>0.70316815123746756</v>
      </c>
      <c r="AC58" s="23">
        <v>40725</v>
      </c>
      <c r="AD58">
        <f t="shared" si="8"/>
        <v>11.236912812860522</v>
      </c>
      <c r="AE58">
        <v>3.7755530364372378E-3</v>
      </c>
      <c r="AF58" s="43">
        <v>12.650399999999999</v>
      </c>
    </row>
    <row r="59" spans="2:32" x14ac:dyDescent="0.25">
      <c r="B59" s="23">
        <v>40725</v>
      </c>
      <c r="C59">
        <v>27.121212121212125</v>
      </c>
      <c r="D59">
        <v>41.269841269841265</v>
      </c>
      <c r="E59">
        <v>22.499999999999996</v>
      </c>
      <c r="H59">
        <f t="shared" si="1"/>
        <v>54.8570770866787</v>
      </c>
      <c r="I59">
        <f t="shared" si="2"/>
        <v>51.836016387599344</v>
      </c>
      <c r="J59">
        <f t="shared" si="3"/>
        <v>43.952294778030556</v>
      </c>
      <c r="Y59">
        <f t="shared" si="4"/>
        <v>18.952451276418834</v>
      </c>
      <c r="Z59">
        <f t="shared" si="5"/>
        <v>3.534804610802412</v>
      </c>
      <c r="AA59">
        <f t="shared" si="6"/>
        <v>6.5467379597971096</v>
      </c>
      <c r="AC59" s="23">
        <v>40725</v>
      </c>
      <c r="AD59">
        <f t="shared" si="8"/>
        <v>29.033993847018355</v>
      </c>
      <c r="AE59">
        <v>3.7755530364372378E-3</v>
      </c>
      <c r="AF59" s="43">
        <v>12.650399999999999</v>
      </c>
    </row>
    <row r="60" spans="2:32" x14ac:dyDescent="0.25">
      <c r="B60" s="23">
        <v>40725</v>
      </c>
      <c r="C60">
        <v>25.101626016260166</v>
      </c>
      <c r="D60">
        <v>44.958847736625515</v>
      </c>
      <c r="E60">
        <v>8.4112149532710294</v>
      </c>
      <c r="H60">
        <f t="shared" si="1"/>
        <v>50.772134638406463</v>
      </c>
      <c r="I60">
        <f t="shared" si="2"/>
        <v>56.469506456433905</v>
      </c>
      <c r="J60">
        <f t="shared" si="3"/>
        <v>16.430764403002083</v>
      </c>
      <c r="Y60">
        <f t="shared" si="4"/>
        <v>17.541153467103818</v>
      </c>
      <c r="Z60">
        <f t="shared" si="5"/>
        <v>3.8507718320671573</v>
      </c>
      <c r="AA60">
        <f t="shared" si="6"/>
        <v>2.4473786765596683</v>
      </c>
      <c r="AC60" s="23">
        <v>40725</v>
      </c>
      <c r="AD60">
        <f t="shared" si="8"/>
        <v>23.839303975730644</v>
      </c>
      <c r="AE60">
        <v>3.7755530364372378E-3</v>
      </c>
      <c r="AF60" s="43">
        <v>12.650399999999999</v>
      </c>
    </row>
    <row r="61" spans="2:32" x14ac:dyDescent="0.25">
      <c r="B61" s="23">
        <v>40725</v>
      </c>
      <c r="C61">
        <v>23.511904761904763</v>
      </c>
      <c r="D61">
        <v>40.196078431372548</v>
      </c>
      <c r="E61">
        <v>19.2</v>
      </c>
      <c r="H61">
        <f t="shared" si="1"/>
        <v>47.556663994736418</v>
      </c>
      <c r="I61">
        <f t="shared" si="2"/>
        <v>50.487341753080358</v>
      </c>
      <c r="J61">
        <f t="shared" si="3"/>
        <v>37.50595821058608</v>
      </c>
      <c r="Y61">
        <f t="shared" si="4"/>
        <v>16.430247565051843</v>
      </c>
      <c r="Z61">
        <f t="shared" si="5"/>
        <v>3.4428357125575531</v>
      </c>
      <c r="AA61">
        <f t="shared" si="6"/>
        <v>5.5865497256935353</v>
      </c>
      <c r="AC61" s="23">
        <v>40725</v>
      </c>
      <c r="AD61">
        <f t="shared" si="8"/>
        <v>25.459633003302933</v>
      </c>
      <c r="AE61">
        <v>3.7755530364372378E-3</v>
      </c>
      <c r="AF61" s="43">
        <v>12.650399999999999</v>
      </c>
    </row>
    <row r="62" spans="2:32" x14ac:dyDescent="0.25">
      <c r="B62" s="23">
        <v>40787</v>
      </c>
      <c r="C62">
        <v>11.538461538461538</v>
      </c>
      <c r="D62">
        <v>33.608815426997246</v>
      </c>
      <c r="E62">
        <v>6.007751937984497</v>
      </c>
      <c r="H62">
        <f t="shared" si="1"/>
        <v>23.338421278819037</v>
      </c>
      <c r="I62">
        <f t="shared" si="2"/>
        <v>42.213564521624136</v>
      </c>
      <c r="J62">
        <f t="shared" si="3"/>
        <v>11.7357548502924</v>
      </c>
      <c r="Y62">
        <f t="shared" si="4"/>
        <v>8.0631399929757812</v>
      </c>
      <c r="Z62">
        <f t="shared" si="5"/>
        <v>2.8786298197316529</v>
      </c>
      <c r="AA62">
        <f t="shared" si="6"/>
        <v>1.7480523406865673</v>
      </c>
      <c r="AC62" s="23">
        <v>40787</v>
      </c>
      <c r="AD62">
        <f t="shared" si="8"/>
        <v>12.689822153394001</v>
      </c>
      <c r="AF62" s="54">
        <v>11.722200000000001</v>
      </c>
    </row>
    <row r="63" spans="2:32" x14ac:dyDescent="0.25">
      <c r="B63" s="23">
        <v>40787</v>
      </c>
      <c r="C63">
        <v>13.802083333333334</v>
      </c>
      <c r="D63">
        <v>24.637681159420293</v>
      </c>
      <c r="E63">
        <v>5.9770114942528751</v>
      </c>
      <c r="H63">
        <f t="shared" si="1"/>
        <v>27.916965731087359</v>
      </c>
      <c r="I63">
        <f t="shared" si="2"/>
        <v>30.945581689586906</v>
      </c>
      <c r="J63">
        <f t="shared" si="3"/>
        <v>11.675705381647969</v>
      </c>
      <c r="Y63">
        <f t="shared" si="4"/>
        <v>9.6449712763199891</v>
      </c>
      <c r="Z63">
        <f t="shared" si="5"/>
        <v>2.1102428863820419</v>
      </c>
      <c r="AA63">
        <f t="shared" si="6"/>
        <v>1.7391079126919533</v>
      </c>
      <c r="AC63" s="23">
        <v>40787</v>
      </c>
      <c r="AD63">
        <f t="shared" si="8"/>
        <v>13.494322075393985</v>
      </c>
      <c r="AF63" s="54">
        <v>11.722200000000001</v>
      </c>
    </row>
    <row r="64" spans="2:32" x14ac:dyDescent="0.25">
      <c r="B64" s="23">
        <v>40787</v>
      </c>
      <c r="C64">
        <v>15.692640692640691</v>
      </c>
      <c r="D64">
        <v>19.589552238805972</v>
      </c>
      <c r="E64">
        <v>4.5061728395061724</v>
      </c>
      <c r="H64">
        <f t="shared" si="1"/>
        <v>31.740926486705543</v>
      </c>
      <c r="I64">
        <f t="shared" si="2"/>
        <v>24.604997732776244</v>
      </c>
      <c r="J64">
        <f t="shared" si="3"/>
        <v>8.802517198343569</v>
      </c>
      <c r="Y64">
        <f t="shared" si="4"/>
        <v>10.966103092899962</v>
      </c>
      <c r="Z64">
        <f t="shared" si="5"/>
        <v>1.6778654205265469</v>
      </c>
      <c r="AA64">
        <f t="shared" si="6"/>
        <v>1.311143679191191</v>
      </c>
      <c r="AC64" s="23">
        <v>40787</v>
      </c>
      <c r="AD64">
        <f t="shared" si="8"/>
        <v>13.955112192617701</v>
      </c>
      <c r="AF64" s="54">
        <v>11.722200000000001</v>
      </c>
    </row>
    <row r="65" spans="2:32" x14ac:dyDescent="0.25">
      <c r="B65" s="23">
        <v>40787</v>
      </c>
      <c r="C65">
        <v>9.5603271983640106</v>
      </c>
      <c r="D65">
        <v>25.574712643678165</v>
      </c>
      <c r="E65">
        <v>3.1250000000000009</v>
      </c>
      <c r="H65">
        <f t="shared" si="1"/>
        <v>19.337321788960157</v>
      </c>
      <c r="I65">
        <f t="shared" si="2"/>
        <v>32.122518112872413</v>
      </c>
      <c r="J65">
        <f t="shared" si="3"/>
        <v>6.10448538583758</v>
      </c>
      <c r="Y65">
        <f t="shared" si="4"/>
        <v>6.6808089035187903</v>
      </c>
      <c r="Z65">
        <f t="shared" si="5"/>
        <v>2.1905006026491076</v>
      </c>
      <c r="AA65">
        <f t="shared" si="6"/>
        <v>0.90926916108293232</v>
      </c>
      <c r="AC65" s="23">
        <v>40787</v>
      </c>
      <c r="AD65">
        <f t="shared" si="8"/>
        <v>9.780578667250829</v>
      </c>
      <c r="AF65" s="54">
        <v>11.722200000000001</v>
      </c>
    </row>
    <row r="66" spans="2:32" x14ac:dyDescent="0.25">
      <c r="B66" s="23">
        <v>40787</v>
      </c>
      <c r="C66">
        <v>7.9396325459317589</v>
      </c>
      <c r="D66">
        <v>25.637254901960787</v>
      </c>
      <c r="E66">
        <v>5.2345058626465661</v>
      </c>
      <c r="H66">
        <f t="shared" si="1"/>
        <v>16.059202393518088</v>
      </c>
      <c r="I66">
        <f t="shared" si="2"/>
        <v>32.201072849830524</v>
      </c>
      <c r="J66">
        <f t="shared" si="3"/>
        <v>10.225268652994268</v>
      </c>
      <c r="Y66">
        <f t="shared" si="4"/>
        <v>5.5482586215883227</v>
      </c>
      <c r="Z66">
        <f t="shared" si="5"/>
        <v>2.1958574117897567</v>
      </c>
      <c r="AA66">
        <f t="shared" si="6"/>
        <v>1.5230639214119466</v>
      </c>
      <c r="AC66" s="23">
        <v>40787</v>
      </c>
      <c r="AD66">
        <f t="shared" si="8"/>
        <v>9.2671799547900253</v>
      </c>
      <c r="AF66" s="54">
        <v>11.722200000000001</v>
      </c>
    </row>
    <row r="67" spans="2:32" x14ac:dyDescent="0.25">
      <c r="B67" s="23">
        <v>40787</v>
      </c>
      <c r="C67">
        <v>5.913978494623656</v>
      </c>
      <c r="D67">
        <v>32.614942528735639</v>
      </c>
      <c r="E67">
        <v>4.5875420875420891</v>
      </c>
      <c r="H67">
        <f t="shared" ref="H67:H100" si="9">C67*$K$1</f>
        <v>11.961986533588252</v>
      </c>
      <c r="I67">
        <f t="shared" ref="I67:I101" si="10">D67*$L$1</f>
        <v>40.965233773157522</v>
      </c>
      <c r="J67">
        <f t="shared" ref="J67:J101" si="11">E67*$M$1</f>
        <v>8.9614667617009598</v>
      </c>
      <c r="Y67">
        <f t="shared" ref="Y67:Y101" si="12">(H67/100)*($Q$2)</f>
        <v>4.1327204981918877</v>
      </c>
      <c r="Z67">
        <f t="shared" ref="Z67:Z101" si="13">(I67/100)*$Q$3</f>
        <v>2.7935035775356605</v>
      </c>
      <c r="AA67">
        <f t="shared" ref="AA67:AA101" si="14">(J67/100)*$Q$4</f>
        <v>1.3348193745190522</v>
      </c>
      <c r="AC67" s="23">
        <v>40787</v>
      </c>
      <c r="AD67">
        <f t="shared" si="8"/>
        <v>8.2610434502465999</v>
      </c>
      <c r="AF67" s="54">
        <v>11.722200000000001</v>
      </c>
    </row>
    <row r="68" spans="2:32" x14ac:dyDescent="0.25">
      <c r="B68" s="23">
        <v>40787</v>
      </c>
      <c r="C68">
        <v>6.9892473118279579</v>
      </c>
      <c r="D68">
        <v>28.537170263788969</v>
      </c>
      <c r="E68">
        <v>4.8611111111111116</v>
      </c>
      <c r="H68">
        <f t="shared" si="9"/>
        <v>14.136893176058846</v>
      </c>
      <c r="I68">
        <f t="shared" si="10"/>
        <v>35.843443539737351</v>
      </c>
      <c r="J68">
        <f t="shared" si="11"/>
        <v>9.4958661557473452</v>
      </c>
      <c r="Y68">
        <f t="shared" si="12"/>
        <v>4.8841242251358681</v>
      </c>
      <c r="Z68">
        <f t="shared" si="13"/>
        <v>2.4442381633633725</v>
      </c>
      <c r="AA68">
        <f t="shared" si="14"/>
        <v>1.4144186950178947</v>
      </c>
      <c r="AC68" s="23">
        <v>40787</v>
      </c>
      <c r="AD68">
        <f t="shared" si="8"/>
        <v>8.7427810835171353</v>
      </c>
      <c r="AF68" s="54">
        <v>11.722200000000001</v>
      </c>
    </row>
    <row r="69" spans="2:32" x14ac:dyDescent="0.25">
      <c r="B69" s="23">
        <v>40787</v>
      </c>
      <c r="C69">
        <v>11.598440545808968</v>
      </c>
      <c r="D69">
        <v>38.848631239935592</v>
      </c>
      <c r="H69">
        <f t="shared" si="9"/>
        <v>23.459738608403544</v>
      </c>
      <c r="I69">
        <f t="shared" si="10"/>
        <v>48.794912304659093</v>
      </c>
      <c r="J69">
        <f t="shared" si="11"/>
        <v>0</v>
      </c>
      <c r="Y69">
        <f t="shared" si="12"/>
        <v>8.105053651158892</v>
      </c>
      <c r="Z69">
        <f t="shared" si="13"/>
        <v>3.3274254662723379</v>
      </c>
      <c r="AA69">
        <f t="shared" si="14"/>
        <v>0</v>
      </c>
      <c r="AC69" s="23">
        <v>40787</v>
      </c>
      <c r="AD69">
        <f t="shared" si="8"/>
        <v>11.43247911743123</v>
      </c>
      <c r="AF69" s="54">
        <v>11.722200000000001</v>
      </c>
    </row>
    <row r="70" spans="2:32" x14ac:dyDescent="0.25">
      <c r="B70" s="23">
        <v>40787</v>
      </c>
      <c r="C70">
        <v>15.833333333333332</v>
      </c>
      <c r="D70">
        <v>34.887737478411061</v>
      </c>
      <c r="E70">
        <v>1.3761467889908259</v>
      </c>
      <c r="H70">
        <f t="shared" si="9"/>
        <v>32.025500310379456</v>
      </c>
      <c r="I70">
        <f t="shared" si="10"/>
        <v>43.819924574770127</v>
      </c>
      <c r="J70">
        <f t="shared" si="11"/>
        <v>2.688213747891778</v>
      </c>
      <c r="Y70">
        <f t="shared" si="12"/>
        <v>11.064419879250099</v>
      </c>
      <c r="Z70">
        <f t="shared" si="13"/>
        <v>2.9881708168640566</v>
      </c>
      <c r="AA70">
        <f t="shared" si="14"/>
        <v>0.4004121076328509</v>
      </c>
      <c r="AC70" s="23">
        <v>40787</v>
      </c>
      <c r="AD70">
        <f t="shared" si="8"/>
        <v>14.453002803747006</v>
      </c>
      <c r="AF70" s="54">
        <v>11.722200000000001</v>
      </c>
    </row>
    <row r="71" spans="2:32" x14ac:dyDescent="0.25">
      <c r="B71" s="23">
        <v>40787</v>
      </c>
      <c r="C71">
        <v>16.545012165450125</v>
      </c>
      <c r="D71">
        <v>34.934086629001889</v>
      </c>
      <c r="E71">
        <v>11.820330969267141</v>
      </c>
      <c r="H71">
        <f t="shared" si="9"/>
        <v>33.464986878306625</v>
      </c>
      <c r="I71">
        <f t="shared" si="10"/>
        <v>43.87814033852527</v>
      </c>
      <c r="J71">
        <f t="shared" si="11"/>
        <v>23.090252050449472</v>
      </c>
      <c r="Y71">
        <f t="shared" si="12"/>
        <v>11.561744937211017</v>
      </c>
      <c r="Z71">
        <f t="shared" si="13"/>
        <v>2.9921406695742716</v>
      </c>
      <c r="AA71">
        <f t="shared" si="14"/>
        <v>3.4393159757274034</v>
      </c>
      <c r="AC71" s="23">
        <v>40787</v>
      </c>
      <c r="AD71">
        <f t="shared" si="8"/>
        <v>17.993201582512693</v>
      </c>
      <c r="AF71" s="54">
        <v>11.722200000000001</v>
      </c>
    </row>
    <row r="72" spans="2:32" x14ac:dyDescent="0.25">
      <c r="B72" s="23">
        <v>40817</v>
      </c>
      <c r="C72">
        <v>18.644067796610173</v>
      </c>
      <c r="D72">
        <v>38.379204892966364</v>
      </c>
      <c r="E72">
        <v>6.5359477124183014</v>
      </c>
      <c r="H72">
        <f t="shared" si="9"/>
        <v>37.710669410973146</v>
      </c>
      <c r="I72">
        <f t="shared" si="10"/>
        <v>48.205300349159522</v>
      </c>
      <c r="J72">
        <f t="shared" si="11"/>
        <v>12.767551133777943</v>
      </c>
      <c r="Y72">
        <f t="shared" si="12"/>
        <v>13.028576485825278</v>
      </c>
      <c r="Z72">
        <f t="shared" si="13"/>
        <v>3.2872186138919397</v>
      </c>
      <c r="AA72">
        <f t="shared" si="14"/>
        <v>1.9017394218727994</v>
      </c>
      <c r="AC72" s="23">
        <v>40817</v>
      </c>
      <c r="AD72">
        <f t="shared" si="8"/>
        <v>18.217534521590018</v>
      </c>
      <c r="AE72">
        <v>0.1210854451612903</v>
      </c>
      <c r="AF72" s="43">
        <v>11.8437</v>
      </c>
    </row>
    <row r="73" spans="2:32" x14ac:dyDescent="0.25">
      <c r="B73" s="23">
        <v>40817</v>
      </c>
      <c r="C73">
        <v>21.400394477317555</v>
      </c>
      <c r="D73">
        <v>30.628272251308903</v>
      </c>
      <c r="E73">
        <v>15.966921119592877</v>
      </c>
      <c r="H73">
        <f t="shared" si="9"/>
        <v>43.285789893194284</v>
      </c>
      <c r="I73">
        <f t="shared" si="10"/>
        <v>38.469923156765489</v>
      </c>
      <c r="J73">
        <f t="shared" si="11"/>
        <v>31.190347722040354</v>
      </c>
      <c r="Y73">
        <f t="shared" si="12"/>
        <v>14.954712636544825</v>
      </c>
      <c r="Z73">
        <f t="shared" si="13"/>
        <v>2.6233432124672356</v>
      </c>
      <c r="AA73">
        <f t="shared" si="14"/>
        <v>4.6458332708766612</v>
      </c>
      <c r="AC73" s="23">
        <v>40817</v>
      </c>
      <c r="AD73">
        <f t="shared" si="8"/>
        <v>22.223889119888721</v>
      </c>
      <c r="AE73">
        <v>0.1210854451612903</v>
      </c>
      <c r="AF73" s="43">
        <v>11.8437</v>
      </c>
    </row>
    <row r="74" spans="2:32" x14ac:dyDescent="0.25">
      <c r="B74" s="23">
        <v>40817</v>
      </c>
      <c r="C74">
        <v>15.690104166666666</v>
      </c>
      <c r="D74">
        <v>38.149350649350652</v>
      </c>
      <c r="E74">
        <v>13.392857142857146</v>
      </c>
      <c r="H74">
        <f t="shared" si="9"/>
        <v>31.735795949019117</v>
      </c>
      <c r="I74">
        <f t="shared" si="10"/>
        <v>47.91659731633419</v>
      </c>
      <c r="J74">
        <f t="shared" si="11"/>
        <v>26.162080225018197</v>
      </c>
      <c r="Y74">
        <f t="shared" si="12"/>
        <v>10.964330554684516</v>
      </c>
      <c r="Z74">
        <f t="shared" si="13"/>
        <v>3.267531360073034</v>
      </c>
      <c r="AA74">
        <f t="shared" si="14"/>
        <v>3.8968678332125668</v>
      </c>
      <c r="AC74" s="23">
        <v>40817</v>
      </c>
      <c r="AD74">
        <f t="shared" si="8"/>
        <v>18.128729747970116</v>
      </c>
      <c r="AE74">
        <v>0.1210854451612903</v>
      </c>
      <c r="AF74" s="43">
        <v>11.8437</v>
      </c>
    </row>
    <row r="75" spans="2:32" x14ac:dyDescent="0.25">
      <c r="B75" s="23">
        <v>40817</v>
      </c>
      <c r="C75">
        <v>11.929223744292239</v>
      </c>
      <c r="D75">
        <v>32.492354740061167</v>
      </c>
      <c r="E75">
        <v>5.4369918699187014</v>
      </c>
      <c r="H75">
        <f t="shared" si="9"/>
        <v>24.128801603710553</v>
      </c>
      <c r="I75">
        <f t="shared" si="10"/>
        <v>40.811260255762548</v>
      </c>
      <c r="J75">
        <f t="shared" si="11"/>
        <v>10.620811972107662</v>
      </c>
      <c r="Y75">
        <f t="shared" si="12"/>
        <v>8.3362067583391184</v>
      </c>
      <c r="Z75">
        <f t="shared" si="13"/>
        <v>2.7830038065818217</v>
      </c>
      <c r="AA75">
        <f t="shared" si="14"/>
        <v>1.5819804916402243</v>
      </c>
      <c r="AC75" s="23">
        <v>40817</v>
      </c>
      <c r="AD75">
        <f t="shared" si="8"/>
        <v>12.701191056561164</v>
      </c>
      <c r="AE75">
        <v>0.1210854451612903</v>
      </c>
      <c r="AF75" s="43">
        <v>11.8437</v>
      </c>
    </row>
    <row r="76" spans="2:32" x14ac:dyDescent="0.25">
      <c r="B76" s="23">
        <v>40817</v>
      </c>
      <c r="C76">
        <v>13.211382113821141</v>
      </c>
      <c r="D76">
        <v>21.36752136752137</v>
      </c>
      <c r="E76">
        <v>2.5555555555555558</v>
      </c>
      <c r="H76">
        <f t="shared" si="9"/>
        <v>26.722176125477091</v>
      </c>
      <c r="I76">
        <f t="shared" si="10"/>
        <v>26.838174165177179</v>
      </c>
      <c r="J76">
        <f t="shared" si="11"/>
        <v>4.9921124933071752</v>
      </c>
      <c r="Y76">
        <f t="shared" si="12"/>
        <v>9.2321860353178025</v>
      </c>
      <c r="Z76">
        <f t="shared" si="13"/>
        <v>1.8301503162438526</v>
      </c>
      <c r="AA76">
        <f t="shared" si="14"/>
        <v>0.74358011395226442</v>
      </c>
      <c r="AC76" s="23">
        <v>40817</v>
      </c>
      <c r="AD76">
        <f t="shared" si="8"/>
        <v>11.805916465513919</v>
      </c>
      <c r="AE76">
        <v>0.1210854451612903</v>
      </c>
      <c r="AF76" s="43">
        <v>11.8437</v>
      </c>
    </row>
    <row r="77" spans="2:32" x14ac:dyDescent="0.25">
      <c r="B77" s="23">
        <v>40817</v>
      </c>
      <c r="C77">
        <v>17.671394799054376</v>
      </c>
      <c r="D77">
        <v>26.984126984126984</v>
      </c>
      <c r="E77">
        <v>5.3350970017636694</v>
      </c>
      <c r="H77">
        <f t="shared" si="9"/>
        <v>35.743279555070771</v>
      </c>
      <c r="I77">
        <f t="shared" si="10"/>
        <v>33.892779945738035</v>
      </c>
      <c r="J77">
        <f t="shared" si="11"/>
        <v>10.421766937373505</v>
      </c>
      <c r="Y77">
        <f t="shared" si="12"/>
        <v>12.348867278446363</v>
      </c>
      <c r="Z77">
        <f t="shared" si="13"/>
        <v>2.3112183993708078</v>
      </c>
      <c r="AA77">
        <f t="shared" si="14"/>
        <v>1.5523325360287101</v>
      </c>
      <c r="AC77" s="23">
        <v>40817</v>
      </c>
      <c r="AD77">
        <f t="shared" si="8"/>
        <v>16.212418213845883</v>
      </c>
      <c r="AE77">
        <v>0.1210854451612903</v>
      </c>
      <c r="AF77" s="43">
        <v>11.8437</v>
      </c>
    </row>
    <row r="78" spans="2:32" x14ac:dyDescent="0.25">
      <c r="B78" s="23">
        <v>40817</v>
      </c>
      <c r="C78">
        <v>11.260162601626018</v>
      </c>
      <c r="D78">
        <v>31.395348837209301</v>
      </c>
      <c r="E78">
        <v>2.9583333333333339</v>
      </c>
      <c r="H78">
        <f t="shared" si="9"/>
        <v>22.775516266945086</v>
      </c>
      <c r="I78">
        <f t="shared" si="10"/>
        <v>39.43339171525335</v>
      </c>
      <c r="J78">
        <f t="shared" si="11"/>
        <v>5.7789128319262417</v>
      </c>
      <c r="Y78">
        <f t="shared" si="12"/>
        <v>7.8686631747170175</v>
      </c>
      <c r="Z78">
        <f t="shared" si="13"/>
        <v>2.6890441158206184</v>
      </c>
      <c r="AA78">
        <f t="shared" si="14"/>
        <v>0.86077480582517585</v>
      </c>
      <c r="AC78" s="23">
        <v>40817</v>
      </c>
      <c r="AD78">
        <f t="shared" si="8"/>
        <v>11.418482096362812</v>
      </c>
      <c r="AE78">
        <v>0.1210854451612903</v>
      </c>
      <c r="AF78" s="43">
        <v>11.8437</v>
      </c>
    </row>
    <row r="79" spans="2:32" x14ac:dyDescent="0.25">
      <c r="B79" s="23">
        <v>40817</v>
      </c>
      <c r="C79">
        <v>6.8095238095238111</v>
      </c>
      <c r="D79">
        <v>20.506108202443283</v>
      </c>
      <c r="E79">
        <v>2.1014492753623193</v>
      </c>
      <c r="H79">
        <f t="shared" si="9"/>
        <v>13.773373065817335</v>
      </c>
      <c r="I79">
        <f t="shared" si="10"/>
        <v>25.756216358518206</v>
      </c>
      <c r="J79">
        <f t="shared" si="11"/>
        <v>4.1050452449690393</v>
      </c>
      <c r="Y79">
        <f t="shared" si="12"/>
        <v>4.7585324593466609</v>
      </c>
      <c r="Z79">
        <f t="shared" si="13"/>
        <v>1.7563693872643886</v>
      </c>
      <c r="AA79">
        <f t="shared" si="14"/>
        <v>0.61145056629345018</v>
      </c>
      <c r="AC79" s="23">
        <v>40817</v>
      </c>
      <c r="AD79">
        <f t="shared" si="8"/>
        <v>7.1263524129044997</v>
      </c>
      <c r="AE79">
        <v>0.1210854451612903</v>
      </c>
      <c r="AF79" s="43">
        <v>11.8437</v>
      </c>
    </row>
    <row r="80" spans="2:32" x14ac:dyDescent="0.25">
      <c r="B80" s="23">
        <v>40817</v>
      </c>
      <c r="C80">
        <v>12.296037296037298</v>
      </c>
      <c r="D80">
        <v>31.447368421052634</v>
      </c>
      <c r="E80">
        <v>7.6227390180878558</v>
      </c>
      <c r="H80">
        <f t="shared" si="9"/>
        <v>24.870741867832415</v>
      </c>
      <c r="I80">
        <f t="shared" si="10"/>
        <v>39.498729693728919</v>
      </c>
      <c r="J80">
        <f t="shared" si="11"/>
        <v>14.890527659510786</v>
      </c>
      <c r="Y80">
        <f t="shared" si="12"/>
        <v>8.5925380733226771</v>
      </c>
      <c r="Z80">
        <f t="shared" si="13"/>
        <v>2.6934996470066763</v>
      </c>
      <c r="AA80">
        <f t="shared" si="14"/>
        <v>2.2179588838818809</v>
      </c>
      <c r="AC80" s="23">
        <v>40817</v>
      </c>
      <c r="AD80">
        <f t="shared" si="8"/>
        <v>13.503996604211235</v>
      </c>
      <c r="AE80">
        <v>0.1210854451612903</v>
      </c>
      <c r="AF80" s="43">
        <v>11.8437</v>
      </c>
    </row>
    <row r="81" spans="2:32" x14ac:dyDescent="0.25">
      <c r="B81" s="23">
        <v>40817</v>
      </c>
      <c r="C81">
        <v>15.192307692307693</v>
      </c>
      <c r="D81">
        <v>27.552986512524093</v>
      </c>
      <c r="E81">
        <v>14.858490566037737</v>
      </c>
      <c r="H81">
        <f t="shared" si="9"/>
        <v>30.72892135044507</v>
      </c>
      <c r="I81">
        <f t="shared" si="10"/>
        <v>34.607282617154489</v>
      </c>
      <c r="J81">
        <f t="shared" si="11"/>
        <v>29.025100325114526</v>
      </c>
      <c r="Y81">
        <f t="shared" si="12"/>
        <v>10.616467657418113</v>
      </c>
      <c r="Z81">
        <f t="shared" si="13"/>
        <v>2.359941806633981</v>
      </c>
      <c r="AA81">
        <f t="shared" si="14"/>
        <v>4.3233175206207344</v>
      </c>
      <c r="AC81" s="23">
        <v>40817</v>
      </c>
      <c r="AD81">
        <f t="shared" si="8"/>
        <v>17.299726984672827</v>
      </c>
      <c r="AE81">
        <v>0.1210854451612903</v>
      </c>
      <c r="AF81" s="43">
        <v>11.8437</v>
      </c>
    </row>
    <row r="82" spans="2:32" x14ac:dyDescent="0.25">
      <c r="B82" s="23">
        <v>40848</v>
      </c>
      <c r="C82">
        <v>11.707566462167691</v>
      </c>
      <c r="D82">
        <v>43.600000000000009</v>
      </c>
      <c r="E82">
        <v>12.152777777777779</v>
      </c>
      <c r="H82">
        <f t="shared" si="9"/>
        <v>23.680463581133022</v>
      </c>
      <c r="I82">
        <f t="shared" si="10"/>
        <v>54.762757620560741</v>
      </c>
      <c r="J82">
        <f t="shared" si="11"/>
        <v>23.739665389368362</v>
      </c>
      <c r="Y82">
        <f t="shared" si="12"/>
        <v>8.1813114379989447</v>
      </c>
      <c r="Z82">
        <f t="shared" si="13"/>
        <v>3.734385117289257</v>
      </c>
      <c r="AA82">
        <f t="shared" si="14"/>
        <v>3.5360467375447362</v>
      </c>
      <c r="AC82" s="23">
        <v>40848</v>
      </c>
      <c r="AD82">
        <f t="shared" si="8"/>
        <v>15.451743292832937</v>
      </c>
      <c r="AE82">
        <v>5.5807272727272761E-2</v>
      </c>
      <c r="AF82" s="43">
        <v>12.4717</v>
      </c>
    </row>
    <row r="83" spans="2:32" x14ac:dyDescent="0.25">
      <c r="B83" s="23">
        <v>40848</v>
      </c>
      <c r="C83">
        <v>15.492957746478876</v>
      </c>
      <c r="D83">
        <v>36.870155038759691</v>
      </c>
      <c r="E83">
        <v>7.1553228621291458</v>
      </c>
      <c r="H83">
        <f t="shared" si="9"/>
        <v>31.337035144329793</v>
      </c>
      <c r="I83">
        <f t="shared" si="10"/>
        <v>46.309893665598459</v>
      </c>
      <c r="J83">
        <f t="shared" si="11"/>
        <v>13.977460429701402</v>
      </c>
      <c r="Y83">
        <f t="shared" si="12"/>
        <v>10.82656355864354</v>
      </c>
      <c r="Z83">
        <f t="shared" si="13"/>
        <v>3.1579669323140287</v>
      </c>
      <c r="AA83">
        <f t="shared" si="14"/>
        <v>2.0819566131602216</v>
      </c>
      <c r="AC83" s="23">
        <v>40848</v>
      </c>
      <c r="AD83">
        <f t="shared" si="8"/>
        <v>16.06648710411779</v>
      </c>
      <c r="AE83">
        <v>5.5807272727272761E-2</v>
      </c>
      <c r="AF83" s="43">
        <v>12.4717</v>
      </c>
    </row>
    <row r="84" spans="2:32" x14ac:dyDescent="0.25">
      <c r="B84" s="23">
        <v>40848</v>
      </c>
      <c r="C84">
        <v>33.533333333333339</v>
      </c>
      <c r="D84">
        <v>35.026737967914443</v>
      </c>
      <c r="E84">
        <v>10.227272727272728</v>
      </c>
      <c r="H84">
        <f t="shared" si="9"/>
        <v>67.826638552087871</v>
      </c>
      <c r="I84">
        <f t="shared" si="10"/>
        <v>43.994512880178682</v>
      </c>
      <c r="J84">
        <f t="shared" si="11"/>
        <v>19.978315808195713</v>
      </c>
      <c r="Y84">
        <f t="shared" si="12"/>
        <v>23.433276628474953</v>
      </c>
      <c r="Z84">
        <f t="shared" si="13"/>
        <v>3.0000763526277572</v>
      </c>
      <c r="AA84">
        <f t="shared" si="14"/>
        <v>2.9757899817259599</v>
      </c>
      <c r="AC84" s="23">
        <v>40848</v>
      </c>
      <c r="AD84">
        <f t="shared" si="8"/>
        <v>29.409142962828671</v>
      </c>
      <c r="AE84">
        <v>5.5807272727272761E-2</v>
      </c>
      <c r="AF84" s="43">
        <v>12.4717</v>
      </c>
    </row>
    <row r="85" spans="2:32" x14ac:dyDescent="0.25">
      <c r="B85" s="23">
        <v>40848</v>
      </c>
      <c r="C85">
        <v>13.582677165354335</v>
      </c>
      <c r="D85">
        <v>36.175337186897885</v>
      </c>
      <c r="E85">
        <v>5.6260575296108302</v>
      </c>
      <c r="H85">
        <f t="shared" si="9"/>
        <v>27.473180954200373</v>
      </c>
      <c r="I85">
        <f t="shared" si="10"/>
        <v>45.437183995599682</v>
      </c>
      <c r="J85">
        <f t="shared" si="11"/>
        <v>10.990139510205051</v>
      </c>
      <c r="Y85">
        <f t="shared" si="12"/>
        <v>9.4916490468494459</v>
      </c>
      <c r="Z85">
        <f t="shared" si="13"/>
        <v>3.0984550643044049</v>
      </c>
      <c r="AA85">
        <f t="shared" si="14"/>
        <v>1.6369921952491371</v>
      </c>
      <c r="AC85" s="23">
        <v>40848</v>
      </c>
      <c r="AD85">
        <f t="shared" si="8"/>
        <v>14.227096306402988</v>
      </c>
      <c r="AE85">
        <v>5.5807272727272761E-2</v>
      </c>
      <c r="AF85" s="43">
        <v>12.4717</v>
      </c>
    </row>
    <row r="86" spans="2:32" x14ac:dyDescent="0.25">
      <c r="B86" s="23">
        <v>40848</v>
      </c>
      <c r="C86">
        <v>6.3755020080321305</v>
      </c>
      <c r="D86">
        <v>26.888020833333336</v>
      </c>
      <c r="E86">
        <v>8.8685015290519864</v>
      </c>
      <c r="H86">
        <f t="shared" si="9"/>
        <v>12.895493149708917</v>
      </c>
      <c r="I86">
        <f t="shared" si="10"/>
        <v>33.772068068633502</v>
      </c>
      <c r="J86">
        <f t="shared" si="11"/>
        <v>17.32404415308034</v>
      </c>
      <c r="Y86">
        <f t="shared" si="12"/>
        <v>4.4552356520759773</v>
      </c>
      <c r="Z86">
        <f t="shared" si="13"/>
        <v>2.3029868081046669</v>
      </c>
      <c r="AA86">
        <f t="shared" si="14"/>
        <v>2.580433582522816</v>
      </c>
      <c r="AC86" s="23">
        <v>40848</v>
      </c>
      <c r="AD86">
        <f t="shared" si="8"/>
        <v>9.3386560427034588</v>
      </c>
      <c r="AE86">
        <v>5.5807272727272761E-2</v>
      </c>
      <c r="AF86" s="43">
        <v>12.4717</v>
      </c>
    </row>
    <row r="87" spans="2:32" x14ac:dyDescent="0.25">
      <c r="B87" s="23">
        <v>40848</v>
      </c>
      <c r="C87">
        <v>7.6344086021505388</v>
      </c>
      <c r="D87">
        <v>29.577464788732399</v>
      </c>
      <c r="E87">
        <v>8.0246913580246915</v>
      </c>
      <c r="H87">
        <f t="shared" si="9"/>
        <v>15.441837161541201</v>
      </c>
      <c r="I87">
        <f t="shared" si="10"/>
        <v>37.150081083853713</v>
      </c>
      <c r="J87">
        <f t="shared" si="11"/>
        <v>15.675715558694028</v>
      </c>
      <c r="Y87">
        <f t="shared" si="12"/>
        <v>5.3349664613022565</v>
      </c>
      <c r="Z87">
        <f t="shared" si="13"/>
        <v>2.5333404659217726</v>
      </c>
      <c r="AA87">
        <f t="shared" si="14"/>
        <v>2.3349134012993811</v>
      </c>
      <c r="AC87" s="23">
        <v>40848</v>
      </c>
      <c r="AD87">
        <f t="shared" si="8"/>
        <v>10.203220328523411</v>
      </c>
      <c r="AE87">
        <v>5.5807272727272761E-2</v>
      </c>
      <c r="AF87" s="43">
        <v>12.4717</v>
      </c>
    </row>
    <row r="88" spans="2:32" x14ac:dyDescent="0.25">
      <c r="B88" s="23">
        <v>40848</v>
      </c>
      <c r="C88">
        <v>7.8320802005012524</v>
      </c>
      <c r="D88">
        <v>29.052511415525117</v>
      </c>
      <c r="E88">
        <v>2.3927392739273925</v>
      </c>
      <c r="H88">
        <f t="shared" si="9"/>
        <v>15.841660224762295</v>
      </c>
      <c r="I88">
        <f t="shared" si="10"/>
        <v>36.490725709104943</v>
      </c>
      <c r="J88">
        <f t="shared" si="11"/>
        <v>4.6740614175390034</v>
      </c>
      <c r="Y88">
        <f t="shared" si="12"/>
        <v>5.4731004547141362</v>
      </c>
      <c r="Z88">
        <f t="shared" si="13"/>
        <v>2.4883776662847064</v>
      </c>
      <c r="AA88">
        <f t="shared" si="14"/>
        <v>0.69620609033412617</v>
      </c>
      <c r="AC88" s="23">
        <v>40848</v>
      </c>
      <c r="AD88">
        <f t="shared" si="8"/>
        <v>8.6576842113329686</v>
      </c>
      <c r="AE88">
        <v>5.5807272727272761E-2</v>
      </c>
      <c r="AF88" s="43">
        <v>12.4717</v>
      </c>
    </row>
    <row r="89" spans="2:32" x14ac:dyDescent="0.25">
      <c r="B89" s="23">
        <v>40848</v>
      </c>
      <c r="C89">
        <v>16.062801932367151</v>
      </c>
      <c r="D89">
        <v>44.512195121951223</v>
      </c>
      <c r="E89">
        <v>8.3974358974358996</v>
      </c>
      <c r="H89">
        <f t="shared" si="9"/>
        <v>32.489637996037132</v>
      </c>
      <c r="I89">
        <f t="shared" si="10"/>
        <v>55.90849891336056</v>
      </c>
      <c r="J89">
        <f t="shared" si="11"/>
        <v>16.403847908609702</v>
      </c>
      <c r="Y89">
        <f t="shared" si="12"/>
        <v>11.22477379054358</v>
      </c>
      <c r="Z89">
        <f t="shared" si="13"/>
        <v>3.8125155734240841</v>
      </c>
      <c r="AA89">
        <f t="shared" si="14"/>
        <v>2.443369437986957</v>
      </c>
      <c r="AC89" s="23">
        <v>40848</v>
      </c>
      <c r="AD89">
        <f t="shared" si="8"/>
        <v>17.480658801954622</v>
      </c>
      <c r="AE89">
        <v>5.5807272727272761E-2</v>
      </c>
      <c r="AF89" s="43">
        <v>12.4717</v>
      </c>
    </row>
    <row r="90" spans="2:32" x14ac:dyDescent="0.25">
      <c r="B90" s="23">
        <v>40848</v>
      </c>
      <c r="C90">
        <v>14.141414141414138</v>
      </c>
      <c r="D90">
        <v>33.010752688172047</v>
      </c>
      <c r="E90">
        <v>8.3333333333333339</v>
      </c>
      <c r="H90">
        <f t="shared" si="9"/>
        <v>28.603317661582924</v>
      </c>
      <c r="I90">
        <f t="shared" si="10"/>
        <v>41.462381842537596</v>
      </c>
      <c r="J90">
        <f t="shared" si="11"/>
        <v>16.278627695566875</v>
      </c>
      <c r="Y90">
        <f t="shared" si="12"/>
        <v>9.8820974998086992</v>
      </c>
      <c r="Z90">
        <f t="shared" si="13"/>
        <v>2.8274051272758252</v>
      </c>
      <c r="AA90">
        <f t="shared" si="14"/>
        <v>2.4247177628878189</v>
      </c>
      <c r="AC90" s="23">
        <v>40848</v>
      </c>
      <c r="AD90">
        <f t="shared" si="8"/>
        <v>15.134220389972345</v>
      </c>
      <c r="AE90">
        <v>5.5807272727272761E-2</v>
      </c>
      <c r="AF90" s="43">
        <v>12.4717</v>
      </c>
    </row>
    <row r="91" spans="2:32" x14ac:dyDescent="0.25">
      <c r="B91" s="23">
        <v>40848</v>
      </c>
      <c r="C91">
        <v>15.916666666666668</v>
      </c>
      <c r="D91">
        <v>33.333333333333329</v>
      </c>
      <c r="E91">
        <v>13.741721854304636</v>
      </c>
      <c r="H91">
        <f t="shared" si="9"/>
        <v>32.194055575170928</v>
      </c>
      <c r="I91">
        <f t="shared" si="10"/>
        <v>41.86755169767639</v>
      </c>
      <c r="J91">
        <f t="shared" si="11"/>
        <v>26.843564875471206</v>
      </c>
      <c r="Y91">
        <f t="shared" si="12"/>
        <v>11.122653668088258</v>
      </c>
      <c r="Z91">
        <f t="shared" si="13"/>
        <v>2.8550344933404093</v>
      </c>
      <c r="AA91">
        <f t="shared" si="14"/>
        <v>3.9983756487355424</v>
      </c>
      <c r="AC91" s="23">
        <v>40848</v>
      </c>
      <c r="AD91">
        <f t="shared" si="8"/>
        <v>17.976063810164209</v>
      </c>
      <c r="AE91">
        <v>5.5807272727272761E-2</v>
      </c>
      <c r="AF91" s="43">
        <v>12.4717</v>
      </c>
    </row>
    <row r="92" spans="2:32" x14ac:dyDescent="0.25">
      <c r="B92" s="23">
        <v>40878</v>
      </c>
      <c r="C92">
        <v>11.700913242009134</v>
      </c>
      <c r="D92">
        <v>39.285714285714285</v>
      </c>
      <c r="E92">
        <v>3.9007092198581561</v>
      </c>
      <c r="H92">
        <f t="shared" si="9"/>
        <v>23.667006357706526</v>
      </c>
      <c r="I92">
        <f t="shared" si="10"/>
        <v>49.343900215118609</v>
      </c>
      <c r="J92">
        <f t="shared" si="11"/>
        <v>7.6197831766483253</v>
      </c>
      <c r="Y92">
        <f t="shared" si="12"/>
        <v>8.1766621313852603</v>
      </c>
      <c r="Z92">
        <f t="shared" si="13"/>
        <v>3.3648620814369115</v>
      </c>
      <c r="AA92">
        <f t="shared" si="14"/>
        <v>1.1349742719900431</v>
      </c>
      <c r="AC92" s="23">
        <v>40878</v>
      </c>
      <c r="AD92">
        <f t="shared" si="8"/>
        <v>12.676498484812214</v>
      </c>
      <c r="AE92">
        <v>0.27567674434087885</v>
      </c>
      <c r="AF92" s="43">
        <v>12.3185</v>
      </c>
    </row>
    <row r="93" spans="2:32" x14ac:dyDescent="0.25">
      <c r="B93" s="23">
        <v>40878</v>
      </c>
      <c r="C93">
        <v>11.367521367521368</v>
      </c>
      <c r="D93">
        <v>34.649122807017548</v>
      </c>
      <c r="E93">
        <v>9.0170940170940206</v>
      </c>
      <c r="H93">
        <f t="shared" si="9"/>
        <v>22.992666889503202</v>
      </c>
      <c r="I93">
        <f t="shared" si="10"/>
        <v>43.520218212058367</v>
      </c>
      <c r="J93">
        <f t="shared" si="11"/>
        <v>17.614309968023651</v>
      </c>
      <c r="Y93">
        <f t="shared" si="12"/>
        <v>7.9436860671539185</v>
      </c>
      <c r="Z93">
        <f t="shared" si="13"/>
        <v>2.9677332233406895</v>
      </c>
      <c r="AA93">
        <f t="shared" si="14"/>
        <v>2.6236689639452817</v>
      </c>
      <c r="AC93" s="23">
        <v>40878</v>
      </c>
      <c r="AD93">
        <f t="shared" si="8"/>
        <v>13.53508825443989</v>
      </c>
      <c r="AE93">
        <v>0.27567674434087885</v>
      </c>
      <c r="AF93" s="43">
        <v>12.3185</v>
      </c>
    </row>
    <row r="94" spans="2:32" x14ac:dyDescent="0.25">
      <c r="B94" s="23">
        <v>40878</v>
      </c>
      <c r="C94">
        <v>16.317626527050614</v>
      </c>
      <c r="D94">
        <v>34.382284382284382</v>
      </c>
      <c r="E94">
        <v>9.9407783417935693</v>
      </c>
      <c r="H94">
        <f t="shared" si="9"/>
        <v>33.005062320424138</v>
      </c>
      <c r="I94">
        <f t="shared" si="10"/>
        <v>43.185062065785097</v>
      </c>
      <c r="J94">
        <f t="shared" si="11"/>
        <v>19.418667555625458</v>
      </c>
      <c r="Y94">
        <f t="shared" si="12"/>
        <v>11.402846610194374</v>
      </c>
      <c r="Z94">
        <f t="shared" si="13"/>
        <v>2.9448782361378352</v>
      </c>
      <c r="AA94">
        <f t="shared" si="14"/>
        <v>2.892429818673286</v>
      </c>
      <c r="AC94" s="23">
        <v>40878</v>
      </c>
      <c r="AD94">
        <f t="shared" si="8"/>
        <v>17.240154665005495</v>
      </c>
      <c r="AE94">
        <v>0.27567674434087885</v>
      </c>
      <c r="AF94" s="43">
        <v>12.3185</v>
      </c>
    </row>
    <row r="95" spans="2:32" x14ac:dyDescent="0.25">
      <c r="B95" s="23">
        <v>40878</v>
      </c>
      <c r="C95">
        <v>12.313432835820898</v>
      </c>
      <c r="D95">
        <v>34.674329501915715</v>
      </c>
      <c r="E95">
        <v>5.9670781893004108</v>
      </c>
      <c r="H95">
        <f t="shared" si="9"/>
        <v>24.905927185605396</v>
      </c>
      <c r="I95">
        <f t="shared" si="10"/>
        <v>43.551878490111662</v>
      </c>
      <c r="J95">
        <f t="shared" si="11"/>
        <v>11.656301312875046</v>
      </c>
      <c r="Y95">
        <f t="shared" si="12"/>
        <v>8.6046941716084842</v>
      </c>
      <c r="Z95">
        <f t="shared" si="13"/>
        <v>2.9698922028426105</v>
      </c>
      <c r="AA95">
        <f t="shared" si="14"/>
        <v>1.7362176573764629</v>
      </c>
      <c r="AC95" s="23">
        <v>40878</v>
      </c>
      <c r="AD95">
        <f t="shared" si="8"/>
        <v>13.310804031827557</v>
      </c>
      <c r="AE95">
        <v>0.27567674434087885</v>
      </c>
      <c r="AF95" s="43">
        <v>12.3185</v>
      </c>
    </row>
    <row r="96" spans="2:32" x14ac:dyDescent="0.25">
      <c r="B96" s="23">
        <v>40878</v>
      </c>
      <c r="C96">
        <v>19.51530612244898</v>
      </c>
      <c r="D96">
        <v>33.737373737373737</v>
      </c>
      <c r="E96">
        <v>3.3489096573208719</v>
      </c>
      <c r="H96">
        <f t="shared" si="9"/>
        <v>39.472891091471993</v>
      </c>
      <c r="I96">
        <f t="shared" si="10"/>
        <v>42.37503717279975</v>
      </c>
      <c r="J96">
        <f t="shared" si="11"/>
        <v>6.5418784197137905</v>
      </c>
      <c r="Y96">
        <f t="shared" si="12"/>
        <v>13.637402590160569</v>
      </c>
      <c r="Z96">
        <f t="shared" si="13"/>
        <v>2.8896409720475664</v>
      </c>
      <c r="AA96">
        <f t="shared" si="14"/>
        <v>0.97441928788949739</v>
      </c>
      <c r="AC96" s="23">
        <v>40878</v>
      </c>
      <c r="AD96">
        <f t="shared" si="8"/>
        <v>17.501462850097631</v>
      </c>
      <c r="AE96">
        <v>0.27567674434087885</v>
      </c>
      <c r="AF96" s="43">
        <v>12.3185</v>
      </c>
    </row>
    <row r="97" spans="2:32" x14ac:dyDescent="0.25">
      <c r="B97" s="23">
        <v>40878</v>
      </c>
      <c r="C97">
        <v>8.3333333333333321</v>
      </c>
      <c r="D97">
        <v>32.570806100217865</v>
      </c>
      <c r="E97">
        <v>3.763440860215054</v>
      </c>
      <c r="H97">
        <f t="shared" si="9"/>
        <v>16.85552647914708</v>
      </c>
      <c r="I97">
        <f t="shared" si="10"/>
        <v>40.909797247075957</v>
      </c>
      <c r="J97">
        <f t="shared" si="11"/>
        <v>7.3516383141269763</v>
      </c>
      <c r="Y97">
        <f t="shared" si="12"/>
        <v>5.8233788838158418</v>
      </c>
      <c r="Z97">
        <f t="shared" si="13"/>
        <v>2.7897232467607274</v>
      </c>
      <c r="AA97">
        <f t="shared" si="14"/>
        <v>1.0950338284009506</v>
      </c>
      <c r="AC97" s="23">
        <v>40878</v>
      </c>
      <c r="AD97">
        <f t="shared" si="8"/>
        <v>9.70813595897752</v>
      </c>
      <c r="AE97">
        <v>0.27567674434087885</v>
      </c>
      <c r="AF97" s="43">
        <v>12.3185</v>
      </c>
    </row>
    <row r="98" spans="2:32" x14ac:dyDescent="0.25">
      <c r="B98" s="23">
        <v>40878</v>
      </c>
      <c r="C98">
        <v>10.555555555555557</v>
      </c>
      <c r="D98">
        <v>27.008032128514063</v>
      </c>
      <c r="E98">
        <v>1.2524084778420039</v>
      </c>
      <c r="H98">
        <f t="shared" si="9"/>
        <v>21.350333540252976</v>
      </c>
      <c r="I98">
        <f t="shared" si="10"/>
        <v>33.922805441792029</v>
      </c>
      <c r="J98">
        <f t="shared" si="11"/>
        <v>2.4464989600273919</v>
      </c>
      <c r="Y98">
        <f t="shared" si="12"/>
        <v>7.3762799195000675</v>
      </c>
      <c r="Z98">
        <f t="shared" si="13"/>
        <v>2.3132658997246098</v>
      </c>
      <c r="AA98">
        <f t="shared" si="14"/>
        <v>0.3644084499137763</v>
      </c>
      <c r="AC98" s="23">
        <v>40878</v>
      </c>
      <c r="AD98">
        <f t="shared" ref="AD98:AD101" si="15">SUM(Y98:AA98)</f>
        <v>10.053954269138453</v>
      </c>
      <c r="AE98">
        <v>0.27567674434087885</v>
      </c>
      <c r="AF98" s="43">
        <v>12.3185</v>
      </c>
    </row>
    <row r="99" spans="2:32" x14ac:dyDescent="0.25">
      <c r="B99" s="23">
        <v>40878</v>
      </c>
      <c r="C99">
        <v>13.39080459770115</v>
      </c>
      <c r="D99">
        <v>40.548780487804891</v>
      </c>
      <c r="E99">
        <v>3.9149888143176743</v>
      </c>
      <c r="H99">
        <f t="shared" si="9"/>
        <v>27.085087376836348</v>
      </c>
      <c r="I99">
        <f t="shared" si="10"/>
        <v>50.930344900527096</v>
      </c>
      <c r="J99">
        <f t="shared" si="11"/>
        <v>7.6476774408703463</v>
      </c>
      <c r="Y99">
        <f t="shared" si="12"/>
        <v>9.3575674477868365</v>
      </c>
      <c r="Z99">
        <f t="shared" si="13"/>
        <v>3.4730450086671456</v>
      </c>
      <c r="AA99">
        <f t="shared" si="14"/>
        <v>1.1391291503499823</v>
      </c>
      <c r="AC99" s="23">
        <v>40878</v>
      </c>
      <c r="AD99">
        <f t="shared" si="15"/>
        <v>13.969741606803964</v>
      </c>
      <c r="AE99">
        <v>0.27567674434087885</v>
      </c>
      <c r="AF99" s="43">
        <v>12.3185</v>
      </c>
    </row>
    <row r="100" spans="2:32" x14ac:dyDescent="0.25">
      <c r="B100" s="23">
        <v>40878</v>
      </c>
      <c r="C100">
        <v>24.650698602794414</v>
      </c>
      <c r="D100">
        <v>34.789156626506035</v>
      </c>
      <c r="E100">
        <v>5.3097345132743365</v>
      </c>
      <c r="H100">
        <f t="shared" si="9"/>
        <v>49.860060363465031</v>
      </c>
      <c r="I100">
        <f t="shared" si="10"/>
        <v>43.696104407364082</v>
      </c>
      <c r="J100">
        <f t="shared" si="11"/>
        <v>10.37222295646739</v>
      </c>
      <c r="Y100">
        <f t="shared" si="12"/>
        <v>17.2260429257786</v>
      </c>
      <c r="Z100">
        <f t="shared" si="13"/>
        <v>2.9797272648869044</v>
      </c>
      <c r="AA100">
        <f t="shared" si="14"/>
        <v>1.5449529108665749</v>
      </c>
      <c r="AC100" s="23">
        <v>40878</v>
      </c>
      <c r="AD100">
        <f t="shared" si="15"/>
        <v>21.750723101532078</v>
      </c>
      <c r="AE100">
        <v>0.27567674434087885</v>
      </c>
      <c r="AF100" s="43">
        <v>12.3185</v>
      </c>
    </row>
    <row r="101" spans="2:32" x14ac:dyDescent="0.25">
      <c r="B101" s="23">
        <v>40878</v>
      </c>
      <c r="C101">
        <v>11.747967479674799</v>
      </c>
      <c r="D101">
        <v>36.970899470899468</v>
      </c>
      <c r="E101">
        <v>10.973084886128367</v>
      </c>
      <c r="H101">
        <f>C101*$K$1</f>
        <v>23.762181231578086</v>
      </c>
      <c r="I101">
        <f t="shared" si="10"/>
        <v>46.436431347224413</v>
      </c>
      <c r="J101">
        <f t="shared" si="11"/>
        <v>21.435211623976265</v>
      </c>
      <c r="Y101">
        <f t="shared" si="12"/>
        <v>8.2095438898672128</v>
      </c>
      <c r="Z101">
        <f t="shared" si="13"/>
        <v>3.1665957971771608</v>
      </c>
      <c r="AA101">
        <f t="shared" si="14"/>
        <v>3.1927960604485581</v>
      </c>
      <c r="AC101" s="23">
        <v>40878</v>
      </c>
      <c r="AD101">
        <f t="shared" si="15"/>
        <v>14.568935747492931</v>
      </c>
      <c r="AE101">
        <v>0.27567674434087885</v>
      </c>
      <c r="AF101" s="43">
        <v>12.3185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"/>
  <sheetViews>
    <sheetView workbookViewId="0">
      <selection activeCell="P18" sqref="P18"/>
    </sheetView>
  </sheetViews>
  <sheetFormatPr defaultRowHeight="15" x14ac:dyDescent="0.25"/>
  <sheetData>
    <row r="1" spans="1:35" x14ac:dyDescent="0.25">
      <c r="A1" t="s">
        <v>24</v>
      </c>
      <c r="B1" t="s">
        <v>44</v>
      </c>
      <c r="C1" t="s">
        <v>10</v>
      </c>
      <c r="D1" t="s">
        <v>11</v>
      </c>
      <c r="E1" t="s">
        <v>12</v>
      </c>
      <c r="G1" t="s">
        <v>45</v>
      </c>
      <c r="H1" t="s">
        <v>10</v>
      </c>
      <c r="I1" t="s">
        <v>11</v>
      </c>
      <c r="J1" t="s">
        <v>12</v>
      </c>
      <c r="K1">
        <v>2.02266317749765</v>
      </c>
      <c r="L1">
        <v>1.2560265509302919</v>
      </c>
      <c r="M1">
        <v>1.9534353234680251</v>
      </c>
      <c r="N1" t="s">
        <v>46</v>
      </c>
      <c r="P1" t="s">
        <v>19</v>
      </c>
      <c r="U1" t="s">
        <v>47</v>
      </c>
      <c r="Y1" t="s">
        <v>10</v>
      </c>
      <c r="Z1" t="s">
        <v>11</v>
      </c>
      <c r="AA1" t="s">
        <v>12</v>
      </c>
      <c r="AD1" t="s">
        <v>51</v>
      </c>
      <c r="AE1" t="s">
        <v>49</v>
      </c>
      <c r="AG1" t="s">
        <v>15</v>
      </c>
    </row>
    <row r="2" spans="1:35" x14ac:dyDescent="0.25">
      <c r="B2" s="23">
        <v>40513</v>
      </c>
      <c r="C2">
        <v>3.0656934306569341</v>
      </c>
      <c r="D2">
        <v>7.2941176470588234</v>
      </c>
      <c r="E2">
        <v>9.5049504950495045</v>
      </c>
      <c r="H2">
        <f>C2*$K$1</f>
        <v>6.2008652156862256</v>
      </c>
      <c r="I2">
        <f>D2*$L$1</f>
        <v>9.1616054303150705</v>
      </c>
      <c r="J2">
        <f>E2*$M$1</f>
        <v>18.567306044844592</v>
      </c>
      <c r="P2" t="s">
        <v>26</v>
      </c>
      <c r="Q2">
        <v>34.548780727913012</v>
      </c>
      <c r="Y2">
        <f>(H2/100)*($Q$2)</f>
        <v>2.1423233266008643</v>
      </c>
      <c r="Z2">
        <f>(I2/100)*$Q$3</f>
        <v>0.62474872442507789</v>
      </c>
      <c r="AA2">
        <f>(J2/100)*$Q$4</f>
        <v>2.7656186760859081</v>
      </c>
      <c r="AC2" s="23">
        <v>40513</v>
      </c>
      <c r="AD2">
        <f t="shared" ref="AD2:AD33" si="0">SUM(Y2:AA2)</f>
        <v>5.5326907271118504</v>
      </c>
      <c r="AF2" s="23">
        <v>40513</v>
      </c>
      <c r="AG2">
        <f>AVERAGE(AD2:AD10)</f>
        <v>3.8715863970004381</v>
      </c>
      <c r="AH2">
        <f>STDEV(AD2:AD10)</f>
        <v>1.1160778174125638</v>
      </c>
      <c r="AI2">
        <f>AH2/(SQRT(9))</f>
        <v>0.3720259391375213</v>
      </c>
    </row>
    <row r="3" spans="1:35" x14ac:dyDescent="0.25">
      <c r="B3" s="23">
        <v>40513</v>
      </c>
      <c r="C3">
        <v>2.335766423357664</v>
      </c>
      <c r="D3">
        <v>9.3439999999999994</v>
      </c>
      <c r="E3">
        <v>3.5384615384615383</v>
      </c>
      <c r="H3">
        <f t="shared" ref="H3:H66" si="1">C3*$K$1</f>
        <v>4.7244687357609338</v>
      </c>
      <c r="I3">
        <f t="shared" ref="I3:I66" si="2">D3*$L$1</f>
        <v>11.736312091892646</v>
      </c>
      <c r="J3">
        <f t="shared" ref="J3:J66" si="3">E3*$M$1</f>
        <v>6.9121557599637811</v>
      </c>
      <c r="P3" t="s">
        <v>29</v>
      </c>
      <c r="Q3">
        <v>6.819205751404998</v>
      </c>
      <c r="Y3">
        <f t="shared" ref="Y3:Y66" si="4">(H3/100)*($Q$2)</f>
        <v>1.6322463440768491</v>
      </c>
      <c r="Z3">
        <f t="shared" ref="Z3:Z66" si="5">(I3/100)*$Q$3</f>
        <v>0.80032326917318353</v>
      </c>
      <c r="AA3">
        <f t="shared" ref="AA3:AA66" si="6">(J3/100)*$Q$4</f>
        <v>1.0295724654723664</v>
      </c>
      <c r="AC3" s="23">
        <v>40513</v>
      </c>
      <c r="AD3">
        <f t="shared" si="0"/>
        <v>3.4621420787223989</v>
      </c>
      <c r="AF3" s="23">
        <v>40544</v>
      </c>
      <c r="AG3">
        <f>AVERAGE(AD11:AD20)</f>
        <v>3.0285375430420989</v>
      </c>
      <c r="AH3">
        <f>STDEV(AD11:AD20)</f>
        <v>1.872138411909323</v>
      </c>
      <c r="AI3">
        <f>AH3/(SQRT(10))</f>
        <v>0.59202214767239592</v>
      </c>
    </row>
    <row r="4" spans="1:35" x14ac:dyDescent="0.25">
      <c r="B4" s="23">
        <v>40513</v>
      </c>
      <c r="C4">
        <v>2.4941176470588236</v>
      </c>
      <c r="D4">
        <v>4.116504854368932</v>
      </c>
      <c r="E4">
        <v>2.6016260162601625</v>
      </c>
      <c r="H4">
        <f t="shared" si="1"/>
        <v>5.0447599250529622</v>
      </c>
      <c r="I4">
        <f t="shared" si="2"/>
        <v>5.1704393941208133</v>
      </c>
      <c r="J4">
        <f t="shared" si="3"/>
        <v>5.0821081586160002</v>
      </c>
      <c r="P4" t="s">
        <v>30</v>
      </c>
      <c r="Q4">
        <v>14.895099318157742</v>
      </c>
      <c r="Y4">
        <f t="shared" si="4"/>
        <v>1.7429030447561766</v>
      </c>
      <c r="Z4">
        <f t="shared" si="5"/>
        <v>0.35258290053679625</v>
      </c>
      <c r="AA4">
        <f t="shared" si="6"/>
        <v>0.75698505768205082</v>
      </c>
      <c r="AC4" s="23">
        <v>40513</v>
      </c>
      <c r="AD4">
        <f t="shared" si="0"/>
        <v>2.8524710029750238</v>
      </c>
      <c r="AF4" s="23">
        <v>40603</v>
      </c>
      <c r="AG4">
        <f>AVERAGE(AD21:AD30)</f>
        <v>4.9844980139220931</v>
      </c>
      <c r="AH4">
        <f>STDEV(AD21:AD30)</f>
        <v>1.3902625584351356</v>
      </c>
      <c r="AI4">
        <f>AH4/(SQRT(10))</f>
        <v>0.43963962303079651</v>
      </c>
    </row>
    <row r="5" spans="1:35" x14ac:dyDescent="0.25">
      <c r="B5" s="23">
        <v>40513</v>
      </c>
      <c r="C5">
        <v>2.4615384615384612</v>
      </c>
      <c r="D5">
        <v>6.6031746031746028</v>
      </c>
      <c r="E5">
        <v>2.3076923076923079</v>
      </c>
      <c r="H5">
        <f t="shared" si="1"/>
        <v>4.9788632061480609</v>
      </c>
      <c r="I5">
        <f t="shared" si="2"/>
        <v>8.2937626220158958</v>
      </c>
      <c r="J5">
        <f t="shared" si="3"/>
        <v>4.5079276695415968</v>
      </c>
      <c r="P5" t="s">
        <v>33</v>
      </c>
      <c r="Q5">
        <v>104.60552848823851</v>
      </c>
      <c r="Y5">
        <f t="shared" si="4"/>
        <v>1.7201365318348332</v>
      </c>
      <c r="Z5">
        <f t="shared" si="5"/>
        <v>0.5655687377283859</v>
      </c>
      <c r="AA5">
        <f t="shared" si="6"/>
        <v>0.6714603035689346</v>
      </c>
      <c r="AC5" s="23">
        <v>40513</v>
      </c>
      <c r="AD5">
        <f t="shared" si="0"/>
        <v>2.9571655731321536</v>
      </c>
      <c r="AF5" s="23">
        <v>40634</v>
      </c>
      <c r="AG5">
        <f>AVERAGE(AD31:AD40)</f>
        <v>8.2667176397599995</v>
      </c>
      <c r="AH5">
        <f>STDEV(AD31:AD40)</f>
        <v>2.3806182694308808</v>
      </c>
      <c r="AI5">
        <f t="shared" ref="AI5:AI11" si="7">AH5/(SQRT(10))</f>
        <v>0.75281759708099816</v>
      </c>
    </row>
    <row r="6" spans="1:35" x14ac:dyDescent="0.25">
      <c r="B6" s="23">
        <v>40513</v>
      </c>
      <c r="C6">
        <v>2.3728813559322037</v>
      </c>
      <c r="D6">
        <v>5.1719745222929943</v>
      </c>
      <c r="E6">
        <v>2.5840707964601775</v>
      </c>
      <c r="H6">
        <f t="shared" si="1"/>
        <v>4.7995397432147637</v>
      </c>
      <c r="I6">
        <f t="shared" si="2"/>
        <v>6.4961373207350137</v>
      </c>
      <c r="J6">
        <f t="shared" si="3"/>
        <v>5.0478151721474642</v>
      </c>
      <c r="Y6">
        <f t="shared" si="4"/>
        <v>1.658182461832308</v>
      </c>
      <c r="Z6">
        <f t="shared" si="5"/>
        <v>0.44298496979472862</v>
      </c>
      <c r="AA6">
        <f t="shared" si="6"/>
        <v>0.75187708328839997</v>
      </c>
      <c r="AC6" s="23">
        <v>40513</v>
      </c>
      <c r="AD6">
        <f t="shared" si="0"/>
        <v>2.8530445149154366</v>
      </c>
      <c r="AF6" s="23">
        <v>40664</v>
      </c>
      <c r="AG6">
        <f>AVERAGE(AD41:AD50)</f>
        <v>7.5967429986843538</v>
      </c>
      <c r="AH6">
        <f>STDEV(AD41:AD50)</f>
        <v>2.6820348913387355</v>
      </c>
      <c r="AI6">
        <f t="shared" si="7"/>
        <v>0.84813390206726091</v>
      </c>
    </row>
    <row r="7" spans="1:35" x14ac:dyDescent="0.25">
      <c r="B7" s="23">
        <v>40513</v>
      </c>
      <c r="C7">
        <v>2.6190476190476186</v>
      </c>
      <c r="D7">
        <v>6.1290322580645169</v>
      </c>
      <c r="E7">
        <v>3.5811518324607325</v>
      </c>
      <c r="H7">
        <f t="shared" si="1"/>
        <v>5.297451179160511</v>
      </c>
      <c r="I7">
        <f t="shared" si="2"/>
        <v>7.6982272476372744</v>
      </c>
      <c r="J7">
        <f t="shared" si="3"/>
        <v>6.9955484882310417</v>
      </c>
      <c r="P7" t="s">
        <v>46</v>
      </c>
      <c r="Y7">
        <f t="shared" si="4"/>
        <v>1.8302047920564073</v>
      </c>
      <c r="Z7">
        <f t="shared" si="5"/>
        <v>0.52495795522710764</v>
      </c>
      <c r="AA7">
        <f t="shared" si="6"/>
        <v>1.0419938951718961</v>
      </c>
      <c r="AC7" s="23">
        <v>40513</v>
      </c>
      <c r="AD7">
        <f t="shared" si="0"/>
        <v>3.3971566424554114</v>
      </c>
      <c r="AF7" s="23">
        <v>40725</v>
      </c>
      <c r="AG7">
        <f>AVERAGE(AD51:AD60)</f>
        <v>8.0768470180226242</v>
      </c>
      <c r="AH7">
        <f>STDEV(AD51:AD60)</f>
        <v>2.5961503534131913</v>
      </c>
      <c r="AI7">
        <f t="shared" si="7"/>
        <v>0.8209748265036777</v>
      </c>
    </row>
    <row r="8" spans="1:35" x14ac:dyDescent="0.25">
      <c r="B8" s="23">
        <v>40513</v>
      </c>
      <c r="C8">
        <v>3.138461538461538</v>
      </c>
      <c r="D8">
        <v>6.1565217391304357</v>
      </c>
      <c r="E8">
        <v>3.8019801980198018</v>
      </c>
      <c r="H8">
        <f t="shared" si="1"/>
        <v>6.3480505878387774</v>
      </c>
      <c r="I8">
        <f t="shared" si="2"/>
        <v>7.7327547657273632</v>
      </c>
      <c r="J8">
        <f t="shared" si="3"/>
        <v>7.4269224179378375</v>
      </c>
      <c r="Y8">
        <f t="shared" si="4"/>
        <v>2.1931740780894122</v>
      </c>
      <c r="Z8">
        <f t="shared" si="5"/>
        <v>0.52731245772652446</v>
      </c>
      <c r="AA8">
        <f t="shared" si="6"/>
        <v>1.1062474704343632</v>
      </c>
      <c r="AC8" s="23">
        <v>40513</v>
      </c>
      <c r="AD8">
        <f t="shared" si="0"/>
        <v>3.8267340062502999</v>
      </c>
      <c r="AF8" s="23">
        <v>40787</v>
      </c>
      <c r="AG8">
        <f>AVERAGE(AD61:AD70)</f>
        <v>12.999832974505342</v>
      </c>
      <c r="AH8">
        <f>STDEV(AD61:AD70)</f>
        <v>2.9009619102454192</v>
      </c>
      <c r="AI8">
        <f t="shared" si="7"/>
        <v>0.91736470417684757</v>
      </c>
    </row>
    <row r="9" spans="1:35" x14ac:dyDescent="0.25">
      <c r="B9" s="23">
        <v>40513</v>
      </c>
      <c r="C9">
        <v>2.096256684491979</v>
      </c>
      <c r="D9">
        <v>7.0489510489510492</v>
      </c>
      <c r="E9">
        <v>7.0993377483443716</v>
      </c>
      <c r="H9">
        <f t="shared" si="1"/>
        <v>4.2400212063052347</v>
      </c>
      <c r="I9">
        <f t="shared" si="2"/>
        <v>8.8536696736904492</v>
      </c>
      <c r="J9">
        <f t="shared" si="3"/>
        <v>13.868097130845848</v>
      </c>
      <c r="Y9">
        <f t="shared" si="4"/>
        <v>1.4648756293834078</v>
      </c>
      <c r="Z9">
        <f t="shared" si="5"/>
        <v>0.60374995159869926</v>
      </c>
      <c r="AA9">
        <f t="shared" si="6"/>
        <v>2.0656668411780736</v>
      </c>
      <c r="AC9" s="23">
        <v>40513</v>
      </c>
      <c r="AD9">
        <f t="shared" si="0"/>
        <v>4.1342924221601809</v>
      </c>
      <c r="AF9" s="23">
        <v>40817</v>
      </c>
      <c r="AG9">
        <f>AVERAGE(AD71:AD80)</f>
        <v>7.0077821541533014</v>
      </c>
      <c r="AH9">
        <f>STDEV(AD71:AD80)</f>
        <v>3.1473564901351825</v>
      </c>
      <c r="AI9">
        <f t="shared" si="7"/>
        <v>0.99528151173404467</v>
      </c>
    </row>
    <row r="10" spans="1:35" x14ac:dyDescent="0.25">
      <c r="B10" s="23">
        <v>40513</v>
      </c>
      <c r="C10">
        <v>3.8095238095238098</v>
      </c>
      <c r="D10">
        <v>5.3924050632911396</v>
      </c>
      <c r="E10">
        <v>9.2952380952380942</v>
      </c>
      <c r="H10">
        <f t="shared" si="1"/>
        <v>7.7053835333243814</v>
      </c>
      <c r="I10">
        <f t="shared" si="2"/>
        <v>6.7730039328646123</v>
      </c>
      <c r="J10">
        <f t="shared" si="3"/>
        <v>18.157646435283734</v>
      </c>
      <c r="Y10">
        <f t="shared" si="4"/>
        <v>2.6621160611729566</v>
      </c>
      <c r="Z10">
        <f t="shared" si="5"/>
        <v>0.4618650737327904</v>
      </c>
      <c r="AA10">
        <f t="shared" si="6"/>
        <v>2.7045994703754408</v>
      </c>
      <c r="AC10" s="23">
        <v>40513</v>
      </c>
      <c r="AD10">
        <f t="shared" si="0"/>
        <v>5.8285806052811875</v>
      </c>
      <c r="AF10" s="23">
        <v>40848</v>
      </c>
      <c r="AG10">
        <f>AVERAGE(AD81:AD90)</f>
        <v>4.5997566871680453</v>
      </c>
      <c r="AH10">
        <f>STDEV(AD81:AD90)</f>
        <v>1.4859568701293309</v>
      </c>
      <c r="AI10">
        <f t="shared" si="7"/>
        <v>0.46990082143837086</v>
      </c>
    </row>
    <row r="11" spans="1:35" x14ac:dyDescent="0.25">
      <c r="B11" s="23">
        <v>40544</v>
      </c>
      <c r="D11">
        <v>3.5087719298245612</v>
      </c>
      <c r="E11">
        <v>2.512562814070352</v>
      </c>
      <c r="H11">
        <f t="shared" si="1"/>
        <v>0</v>
      </c>
      <c r="I11">
        <f t="shared" si="2"/>
        <v>4.4071107050185683</v>
      </c>
      <c r="J11">
        <f t="shared" si="3"/>
        <v>4.9081289534372496</v>
      </c>
      <c r="Y11">
        <f t="shared" si="4"/>
        <v>0</v>
      </c>
      <c r="Z11">
        <f t="shared" si="5"/>
        <v>0.30052994666741156</v>
      </c>
      <c r="AA11">
        <f t="shared" si="6"/>
        <v>0.73107068227773453</v>
      </c>
      <c r="AC11" s="23">
        <v>40544</v>
      </c>
      <c r="AD11">
        <f t="shared" si="0"/>
        <v>1.031600628945146</v>
      </c>
      <c r="AE11">
        <v>0.10489151506899369</v>
      </c>
      <c r="AF11" s="23">
        <v>40878</v>
      </c>
      <c r="AG11">
        <f>AVERAGE(AD91:AD100)</f>
        <v>3.8518631909017658</v>
      </c>
      <c r="AH11">
        <f>STDEV(AD91:AD100)</f>
        <v>1.9074990170046169</v>
      </c>
      <c r="AI11">
        <f t="shared" si="7"/>
        <v>0.60320415282668427</v>
      </c>
    </row>
    <row r="12" spans="1:35" x14ac:dyDescent="0.25">
      <c r="B12" s="23">
        <v>40544</v>
      </c>
      <c r="C12">
        <v>1.9907100199070999</v>
      </c>
      <c r="D12">
        <v>10.36682615629984</v>
      </c>
      <c r="H12">
        <f t="shared" si="1"/>
        <v>4.0265358543417049</v>
      </c>
      <c r="I12">
        <f t="shared" si="2"/>
        <v>13.021008901191223</v>
      </c>
      <c r="J12">
        <f t="shared" si="3"/>
        <v>0</v>
      </c>
      <c r="Y12">
        <f t="shared" si="4"/>
        <v>1.3911190432473144</v>
      </c>
      <c r="Z12">
        <f t="shared" si="5"/>
        <v>0.88792938788098852</v>
      </c>
      <c r="AA12">
        <f t="shared" si="6"/>
        <v>0</v>
      </c>
      <c r="AC12" s="23">
        <v>40544</v>
      </c>
      <c r="AD12">
        <f t="shared" si="0"/>
        <v>2.2790484311283028</v>
      </c>
      <c r="AE12">
        <v>0.10489151506899369</v>
      </c>
    </row>
    <row r="13" spans="1:35" x14ac:dyDescent="0.25">
      <c r="B13" s="23">
        <v>40544</v>
      </c>
      <c r="C13">
        <v>0.39184952978056431</v>
      </c>
      <c r="E13">
        <v>0.55944055944055948</v>
      </c>
      <c r="H13">
        <f t="shared" si="1"/>
        <v>0.7925796150069162</v>
      </c>
      <c r="I13">
        <f t="shared" si="2"/>
        <v>0</v>
      </c>
      <c r="J13">
        <f t="shared" si="3"/>
        <v>1.0928309501919022</v>
      </c>
      <c r="Y13">
        <f t="shared" si="4"/>
        <v>0.27382659328287662</v>
      </c>
      <c r="Z13">
        <f t="shared" si="5"/>
        <v>0</v>
      </c>
      <c r="AA13">
        <f t="shared" si="6"/>
        <v>0.1627782554106508</v>
      </c>
      <c r="AC13" s="23">
        <v>40544</v>
      </c>
      <c r="AD13">
        <f t="shared" si="0"/>
        <v>0.43660484869352745</v>
      </c>
      <c r="AE13">
        <v>0.10489151506899369</v>
      </c>
    </row>
    <row r="14" spans="1:35" x14ac:dyDescent="0.25">
      <c r="B14" s="23">
        <v>40544</v>
      </c>
      <c r="C14">
        <v>0.20979020979020974</v>
      </c>
      <c r="D14">
        <v>8.5070892410341958</v>
      </c>
      <c r="E14">
        <v>10.790835181079085</v>
      </c>
      <c r="H14">
        <f t="shared" si="1"/>
        <v>0.42433493234216424</v>
      </c>
      <c r="I14">
        <f t="shared" si="2"/>
        <v>10.685129957872375</v>
      </c>
      <c r="J14">
        <f t="shared" si="3"/>
        <v>21.079198612441367</v>
      </c>
      <c r="Y14">
        <f t="shared" si="4"/>
        <v>0.14660254532683237</v>
      </c>
      <c r="Z14">
        <f t="shared" si="5"/>
        <v>0.72864099663233139</v>
      </c>
      <c r="AA14">
        <f t="shared" si="6"/>
        <v>3.1397675687948703</v>
      </c>
      <c r="AC14" s="23">
        <v>40544</v>
      </c>
      <c r="AD14">
        <f t="shared" si="0"/>
        <v>4.0150111107540338</v>
      </c>
      <c r="AE14">
        <v>0.10489151506899369</v>
      </c>
    </row>
    <row r="15" spans="1:35" x14ac:dyDescent="0.25">
      <c r="B15" s="23">
        <v>40544</v>
      </c>
      <c r="C15">
        <v>0.70346320346320346</v>
      </c>
      <c r="D15">
        <v>4.4840294840294836</v>
      </c>
      <c r="E15">
        <v>8.9887640449438191</v>
      </c>
      <c r="H15">
        <f t="shared" si="1"/>
        <v>1.422869118369559</v>
      </c>
      <c r="I15">
        <f t="shared" si="2"/>
        <v>5.6320600870952893</v>
      </c>
      <c r="J15">
        <f t="shared" si="3"/>
        <v>17.558969199712582</v>
      </c>
      <c r="Y15">
        <f t="shared" si="4"/>
        <v>0.49158393175068799</v>
      </c>
      <c r="Z15">
        <f t="shared" si="5"/>
        <v>0.38406176538178732</v>
      </c>
      <c r="AA15">
        <f t="shared" si="6"/>
        <v>2.6154259015419168</v>
      </c>
      <c r="AC15" s="23">
        <v>40544</v>
      </c>
      <c r="AD15">
        <f t="shared" si="0"/>
        <v>3.4910715986743921</v>
      </c>
      <c r="AE15">
        <v>0.10489151506899369</v>
      </c>
    </row>
    <row r="16" spans="1:35" x14ac:dyDescent="0.25">
      <c r="B16" s="23">
        <v>40544</v>
      </c>
      <c r="D16">
        <v>1.4959723820483313</v>
      </c>
      <c r="E16">
        <v>7.2240259740259729</v>
      </c>
      <c r="H16">
        <f t="shared" si="1"/>
        <v>0</v>
      </c>
      <c r="I16">
        <f t="shared" si="2"/>
        <v>1.8789810313111386</v>
      </c>
      <c r="J16">
        <f t="shared" si="3"/>
        <v>14.111667515312842</v>
      </c>
      <c r="Y16">
        <f t="shared" si="4"/>
        <v>0</v>
      </c>
      <c r="Z16">
        <f t="shared" si="5"/>
        <v>0.12813158255497811</v>
      </c>
      <c r="AA16">
        <f t="shared" si="6"/>
        <v>2.1019468918540509</v>
      </c>
      <c r="AC16" s="23">
        <v>40544</v>
      </c>
      <c r="AD16">
        <f t="shared" si="0"/>
        <v>2.2300784744090292</v>
      </c>
      <c r="AE16">
        <v>0.10489151506899369</v>
      </c>
    </row>
    <row r="17" spans="2:31" x14ac:dyDescent="0.25">
      <c r="B17" s="23">
        <v>40544</v>
      </c>
      <c r="C17">
        <v>1.6374929418407675</v>
      </c>
      <c r="D17">
        <v>4.7933884297520652</v>
      </c>
      <c r="E17">
        <v>11.435105774728417</v>
      </c>
      <c r="H17">
        <f t="shared" si="1"/>
        <v>3.3120966768736215</v>
      </c>
      <c r="I17">
        <f t="shared" si="2"/>
        <v>6.020623136690654</v>
      </c>
      <c r="J17">
        <f t="shared" si="3"/>
        <v>22.337739547947685</v>
      </c>
      <c r="Y17">
        <f t="shared" si="4"/>
        <v>1.1442890183895611</v>
      </c>
      <c r="Z17">
        <f t="shared" si="5"/>
        <v>0.41055867920762906</v>
      </c>
      <c r="AA17">
        <f t="shared" si="6"/>
        <v>3.3272284910982082</v>
      </c>
      <c r="AC17" s="23">
        <v>40544</v>
      </c>
      <c r="AD17">
        <f t="shared" si="0"/>
        <v>4.8820761886953985</v>
      </c>
      <c r="AE17">
        <v>0.10489151506899369</v>
      </c>
    </row>
    <row r="18" spans="2:31" x14ac:dyDescent="0.25">
      <c r="B18" s="23">
        <v>40544</v>
      </c>
      <c r="D18">
        <v>4.3132050431320499</v>
      </c>
      <c r="E18">
        <v>19.19191919191919</v>
      </c>
      <c r="H18">
        <f t="shared" si="1"/>
        <v>0</v>
      </c>
      <c r="I18">
        <f t="shared" si="2"/>
        <v>5.41750005378029</v>
      </c>
      <c r="J18">
        <f t="shared" si="3"/>
        <v>37.490172874638859</v>
      </c>
      <c r="Y18">
        <f t="shared" si="4"/>
        <v>0</v>
      </c>
      <c r="Z18">
        <f t="shared" si="5"/>
        <v>0.36943047524975442</v>
      </c>
      <c r="AA18">
        <f t="shared" si="6"/>
        <v>5.5841984842264916</v>
      </c>
      <c r="AC18" s="23">
        <v>40544</v>
      </c>
      <c r="AD18">
        <f t="shared" si="0"/>
        <v>5.9536289594762462</v>
      </c>
      <c r="AE18">
        <v>0.10489151506899369</v>
      </c>
    </row>
    <row r="19" spans="2:31" x14ac:dyDescent="0.25">
      <c r="B19" s="23">
        <v>40544</v>
      </c>
      <c r="D19">
        <v>5.7416267942583739</v>
      </c>
      <c r="E19">
        <v>2.3875114784205693</v>
      </c>
      <c r="H19">
        <f t="shared" si="1"/>
        <v>0</v>
      </c>
      <c r="I19">
        <f t="shared" si="2"/>
        <v>7.2116356991212944</v>
      </c>
      <c r="J19">
        <f t="shared" si="3"/>
        <v>4.6638492571321075</v>
      </c>
      <c r="Y19">
        <f t="shared" si="4"/>
        <v>0</v>
      </c>
      <c r="Z19">
        <f t="shared" si="5"/>
        <v>0.49177627636485532</v>
      </c>
      <c r="AA19">
        <f t="shared" si="6"/>
        <v>0.6946849788989895</v>
      </c>
      <c r="AC19" s="23">
        <v>40544</v>
      </c>
      <c r="AD19">
        <f t="shared" si="0"/>
        <v>1.1864612552638447</v>
      </c>
      <c r="AE19">
        <v>0.10489151506899369</v>
      </c>
    </row>
    <row r="20" spans="2:31" x14ac:dyDescent="0.25">
      <c r="B20" s="23">
        <v>40544</v>
      </c>
      <c r="C20">
        <v>0.99706744868035202</v>
      </c>
      <c r="D20">
        <v>6.4935064935064926</v>
      </c>
      <c r="E20">
        <v>12.121212121212121</v>
      </c>
      <c r="H20">
        <f t="shared" si="1"/>
        <v>2.0167316139272757</v>
      </c>
      <c r="I20">
        <f t="shared" si="2"/>
        <v>8.1560165644824139</v>
      </c>
      <c r="J20">
        <f t="shared" si="3"/>
        <v>23.678003920824548</v>
      </c>
      <c r="Y20">
        <f t="shared" si="4"/>
        <v>0.69675618316623567</v>
      </c>
      <c r="Z20">
        <f t="shared" si="5"/>
        <v>0.5561755506507291</v>
      </c>
      <c r="AA20">
        <f t="shared" si="6"/>
        <v>3.5268622005641004</v>
      </c>
      <c r="AC20" s="23">
        <v>40544</v>
      </c>
      <c r="AD20">
        <f t="shared" si="0"/>
        <v>4.7797939343810647</v>
      </c>
      <c r="AE20">
        <v>0.10489151506899369</v>
      </c>
    </row>
    <row r="21" spans="2:31" x14ac:dyDescent="0.25">
      <c r="B21" s="23">
        <v>40603</v>
      </c>
      <c r="C21">
        <v>1.772853185595568</v>
      </c>
      <c r="D21">
        <v>4.0552200172562554</v>
      </c>
      <c r="E21">
        <v>2.2001725625539259</v>
      </c>
      <c r="H21">
        <f t="shared" si="1"/>
        <v>3.5858848576135629</v>
      </c>
      <c r="I21">
        <f t="shared" si="2"/>
        <v>5.0934640115378533</v>
      </c>
      <c r="J21">
        <f t="shared" si="3"/>
        <v>4.2978948014180016</v>
      </c>
      <c r="Y21">
        <f t="shared" si="4"/>
        <v>1.2388794966123458</v>
      </c>
      <c r="Z21">
        <f t="shared" si="5"/>
        <v>0.34733379082053306</v>
      </c>
      <c r="AA21">
        <f t="shared" si="6"/>
        <v>0.64017569926114981</v>
      </c>
      <c r="AC21" s="23">
        <v>40603</v>
      </c>
      <c r="AD21">
        <f t="shared" si="0"/>
        <v>2.2263889866940287</v>
      </c>
      <c r="AE21">
        <v>0.11660200506433777</v>
      </c>
    </row>
    <row r="22" spans="2:31" x14ac:dyDescent="0.25">
      <c r="B22" s="23">
        <v>40603</v>
      </c>
      <c r="C22">
        <v>4.6896086369770584</v>
      </c>
      <c r="D22">
        <v>7.7040427154843645</v>
      </c>
      <c r="E22">
        <v>4.3700159489633172</v>
      </c>
      <c r="H22">
        <f t="shared" si="1"/>
        <v>9.4854987068884409</v>
      </c>
      <c r="I22">
        <f t="shared" si="2"/>
        <v>9.6764822001494668</v>
      </c>
      <c r="J22">
        <f t="shared" si="3"/>
        <v>8.5365435188235868</v>
      </c>
      <c r="Y22">
        <f t="shared" si="4"/>
        <v>3.2771241491919119</v>
      </c>
      <c r="Z22">
        <f t="shared" si="5"/>
        <v>0.65985923072627328</v>
      </c>
      <c r="AA22">
        <f t="shared" si="6"/>
        <v>1.2715266354665309</v>
      </c>
      <c r="AC22" s="23">
        <v>40603</v>
      </c>
      <c r="AD22">
        <f t="shared" si="0"/>
        <v>5.2085100153847161</v>
      </c>
      <c r="AE22">
        <v>0.11660200506433777</v>
      </c>
    </row>
    <row r="23" spans="2:31" x14ac:dyDescent="0.25">
      <c r="B23" s="23">
        <v>40603</v>
      </c>
      <c r="C23">
        <v>1.5145778114350628</v>
      </c>
      <c r="D23">
        <v>6.7140825035561873</v>
      </c>
      <c r="E23">
        <v>8.3633741888968984</v>
      </c>
      <c r="H23">
        <f t="shared" si="1"/>
        <v>3.0634807686446806</v>
      </c>
      <c r="I23">
        <f t="shared" si="2"/>
        <v>8.4330658896030979</v>
      </c>
      <c r="J23">
        <f t="shared" si="3"/>
        <v>16.337310563971943</v>
      </c>
      <c r="Y23">
        <f t="shared" si="4"/>
        <v>1.0583952534008347</v>
      </c>
      <c r="Z23">
        <f t="shared" si="5"/>
        <v>0.5750681141635875</v>
      </c>
      <c r="AA23">
        <f t="shared" si="6"/>
        <v>2.4334586344194977</v>
      </c>
      <c r="AC23" s="23">
        <v>40603</v>
      </c>
      <c r="AD23">
        <f t="shared" si="0"/>
        <v>4.0669220019839205</v>
      </c>
      <c r="AE23">
        <v>0.11660200506433777</v>
      </c>
    </row>
    <row r="24" spans="2:31" x14ac:dyDescent="0.25">
      <c r="B24" s="23">
        <v>40603</v>
      </c>
      <c r="C24">
        <v>1.984469370146678</v>
      </c>
      <c r="D24">
        <v>6.8463842533162182</v>
      </c>
      <c r="E24">
        <v>9.2039143083840251</v>
      </c>
      <c r="H24">
        <f t="shared" si="1"/>
        <v>4.01391312186764</v>
      </c>
      <c r="I24">
        <f t="shared" si="2"/>
        <v>8.5992404000362317</v>
      </c>
      <c r="J24">
        <f t="shared" si="3"/>
        <v>17.979251324170132</v>
      </c>
      <c r="Y24">
        <f t="shared" si="4"/>
        <v>1.3867580430829787</v>
      </c>
      <c r="Z24">
        <f t="shared" si="5"/>
        <v>0.58639989593641284</v>
      </c>
      <c r="AA24">
        <f t="shared" si="6"/>
        <v>2.6780273413963318</v>
      </c>
      <c r="AC24" s="23">
        <v>40603</v>
      </c>
      <c r="AD24">
        <f t="shared" si="0"/>
        <v>4.6511852804157234</v>
      </c>
      <c r="AE24">
        <v>0.11660200506433777</v>
      </c>
    </row>
    <row r="25" spans="2:31" x14ac:dyDescent="0.25">
      <c r="B25" s="23">
        <v>40603</v>
      </c>
      <c r="C25">
        <v>2.304781561747506</v>
      </c>
      <c r="D25">
        <v>7.0043529877324868</v>
      </c>
      <c r="E25">
        <v>14.650027129679872</v>
      </c>
      <c r="H25">
        <f t="shared" si="1"/>
        <v>4.6617967971222072</v>
      </c>
      <c r="I25">
        <f t="shared" si="2"/>
        <v>8.7976533246799207</v>
      </c>
      <c r="J25">
        <f t="shared" si="3"/>
        <v>28.617880484881542</v>
      </c>
      <c r="Y25">
        <f t="shared" si="4"/>
        <v>1.6105939534186231</v>
      </c>
      <c r="Z25">
        <f t="shared" si="5"/>
        <v>0.59993008150524618</v>
      </c>
      <c r="AA25">
        <f t="shared" si="6"/>
        <v>4.2626617209747879</v>
      </c>
      <c r="AC25" s="23">
        <v>40603</v>
      </c>
      <c r="AD25">
        <f t="shared" si="0"/>
        <v>6.4731857558986574</v>
      </c>
      <c r="AE25">
        <v>0.11660200506433777</v>
      </c>
    </row>
    <row r="26" spans="2:31" x14ac:dyDescent="0.25">
      <c r="B26" s="23">
        <v>40603</v>
      </c>
      <c r="C26">
        <v>3.0132583366813979</v>
      </c>
      <c r="D26">
        <v>8.2706766917293244</v>
      </c>
      <c r="E26">
        <v>6.4095883272537773</v>
      </c>
      <c r="H26">
        <f t="shared" si="1"/>
        <v>6.0948066818932798</v>
      </c>
      <c r="I26">
        <f t="shared" si="2"/>
        <v>10.388189518972341</v>
      </c>
      <c r="J26">
        <f t="shared" si="3"/>
        <v>12.52071624734586</v>
      </c>
      <c r="Y26">
        <f t="shared" si="4"/>
        <v>2.1056813963174998</v>
      </c>
      <c r="Z26">
        <f t="shared" si="5"/>
        <v>0.70839201714461308</v>
      </c>
      <c r="AA26">
        <f t="shared" si="6"/>
        <v>1.8649731203868787</v>
      </c>
      <c r="AC26" s="23">
        <v>40603</v>
      </c>
      <c r="AD26">
        <f t="shared" si="0"/>
        <v>4.6790465338489913</v>
      </c>
      <c r="AE26">
        <v>0.11660200506433777</v>
      </c>
    </row>
    <row r="27" spans="2:31" x14ac:dyDescent="0.25">
      <c r="B27" s="23">
        <v>40603</v>
      </c>
      <c r="C27">
        <v>3.751090433265484</v>
      </c>
      <c r="D27">
        <v>6.2238930659983298</v>
      </c>
      <c r="E27">
        <v>7.6776994031470451</v>
      </c>
      <c r="H27">
        <f t="shared" si="1"/>
        <v>7.5871924948298002</v>
      </c>
      <c r="I27">
        <f t="shared" si="2"/>
        <v>7.8173749410448421</v>
      </c>
      <c r="J27">
        <f t="shared" si="3"/>
        <v>14.997889217076811</v>
      </c>
      <c r="Y27">
        <f t="shared" si="4"/>
        <v>2.6212824984434206</v>
      </c>
      <c r="Z27">
        <f t="shared" si="5"/>
        <v>0.53308288158862294</v>
      </c>
      <c r="AA27">
        <f t="shared" si="6"/>
        <v>2.2339504945108613</v>
      </c>
      <c r="AC27" s="23">
        <v>40603</v>
      </c>
      <c r="AD27">
        <f t="shared" si="0"/>
        <v>5.3883158745429043</v>
      </c>
      <c r="AE27">
        <v>0.11660200506433777</v>
      </c>
    </row>
    <row r="28" spans="2:31" x14ac:dyDescent="0.25">
      <c r="B28" s="23">
        <v>40603</v>
      </c>
      <c r="C28">
        <v>3.1681144609095546</v>
      </c>
      <c r="D28">
        <v>6.8955811989867719</v>
      </c>
      <c r="E28">
        <v>5.0729232720355117</v>
      </c>
      <c r="H28">
        <f t="shared" si="1"/>
        <v>6.4080284621795744</v>
      </c>
      <c r="I28">
        <f t="shared" si="2"/>
        <v>8.6610330700231213</v>
      </c>
      <c r="J28">
        <f t="shared" si="3"/>
        <v>9.9096275128371616</v>
      </c>
      <c r="Y28">
        <f t="shared" si="4"/>
        <v>2.2138957023806771</v>
      </c>
      <c r="Z28">
        <f t="shared" si="5"/>
        <v>0.59061366524210557</v>
      </c>
      <c r="AA28">
        <f t="shared" si="6"/>
        <v>1.47604886009658</v>
      </c>
      <c r="AC28" s="23">
        <v>40603</v>
      </c>
      <c r="AD28">
        <f t="shared" si="0"/>
        <v>4.2805582277193626</v>
      </c>
      <c r="AE28">
        <v>0.11660200506433777</v>
      </c>
    </row>
    <row r="29" spans="2:31" x14ac:dyDescent="0.25">
      <c r="B29" s="23">
        <v>40603</v>
      </c>
      <c r="C29">
        <v>6.2200956937799043</v>
      </c>
      <c r="D29">
        <v>8.1292339760291821</v>
      </c>
      <c r="E29">
        <v>7.8661327231121287</v>
      </c>
      <c r="H29">
        <f t="shared" si="1"/>
        <v>12.581158520320312</v>
      </c>
      <c r="I29">
        <f t="shared" si="2"/>
        <v>10.210533712617277</v>
      </c>
      <c r="J29">
        <f t="shared" si="3"/>
        <v>15.365981520414959</v>
      </c>
      <c r="Y29">
        <f t="shared" si="4"/>
        <v>4.34663687021661</v>
      </c>
      <c r="Z29">
        <f t="shared" si="5"/>
        <v>0.69627730217994366</v>
      </c>
      <c r="AA29">
        <f t="shared" si="6"/>
        <v>2.288778208675573</v>
      </c>
      <c r="AC29" s="23">
        <v>40603</v>
      </c>
      <c r="AD29">
        <f t="shared" si="0"/>
        <v>7.3316923810721271</v>
      </c>
      <c r="AE29">
        <v>0.11660200506433777</v>
      </c>
    </row>
    <row r="30" spans="2:31" x14ac:dyDescent="0.25">
      <c r="B30" s="23">
        <v>40603</v>
      </c>
      <c r="C30">
        <v>2.8442317916002131</v>
      </c>
      <c r="D30">
        <v>7.3770491803278677</v>
      </c>
      <c r="E30">
        <v>10.034702139965297</v>
      </c>
      <c r="H30">
        <f t="shared" si="1"/>
        <v>5.7529229131379207</v>
      </c>
      <c r="I30">
        <f t="shared" si="2"/>
        <v>9.2657696380103491</v>
      </c>
      <c r="J30">
        <f t="shared" si="3"/>
        <v>19.602141620688393</v>
      </c>
      <c r="Y30">
        <f t="shared" si="4"/>
        <v>1.9875647227058859</v>
      </c>
      <c r="Z30">
        <f t="shared" si="5"/>
        <v>0.63185189606713976</v>
      </c>
      <c r="AA30">
        <f t="shared" si="6"/>
        <v>2.9197584628874718</v>
      </c>
      <c r="AC30" s="23">
        <v>40603</v>
      </c>
      <c r="AD30">
        <f t="shared" si="0"/>
        <v>5.5391750816604972</v>
      </c>
      <c r="AE30">
        <v>0.11660200506433777</v>
      </c>
    </row>
    <row r="31" spans="2:31" x14ac:dyDescent="0.25">
      <c r="B31" s="23">
        <v>40634</v>
      </c>
      <c r="C31">
        <v>4.3033889187735337</v>
      </c>
      <c r="D31">
        <v>11.217437533227006</v>
      </c>
      <c r="E31">
        <v>23.252626770214711</v>
      </c>
      <c r="H31">
        <f t="shared" si="1"/>
        <v>8.7043063044546525</v>
      </c>
      <c r="I31">
        <f t="shared" si="2"/>
        <v>14.089399375135118</v>
      </c>
      <c r="J31">
        <f t="shared" si="3"/>
        <v>45.422502496355634</v>
      </c>
      <c r="Y31">
        <f t="shared" si="4"/>
        <v>3.0072316990119461</v>
      </c>
      <c r="Z31">
        <f t="shared" si="5"/>
        <v>0.96078513252763376</v>
      </c>
      <c r="AA31">
        <f t="shared" si="6"/>
        <v>6.7657268596248512</v>
      </c>
      <c r="AC31" s="23">
        <v>40634</v>
      </c>
      <c r="AD31">
        <f t="shared" si="0"/>
        <v>10.733743691164431</v>
      </c>
      <c r="AE31">
        <v>0.15871038376038374</v>
      </c>
    </row>
    <row r="32" spans="2:31" x14ac:dyDescent="0.25">
      <c r="B32" s="23">
        <v>40634</v>
      </c>
      <c r="C32">
        <v>6.9169960474308301</v>
      </c>
      <c r="D32">
        <v>14.946070878274268</v>
      </c>
      <c r="E32">
        <v>25.174825174825173</v>
      </c>
      <c r="H32">
        <f t="shared" si="1"/>
        <v>13.990753204035128</v>
      </c>
      <c r="I32">
        <f t="shared" si="2"/>
        <v>18.772661855198507</v>
      </c>
      <c r="J32">
        <f t="shared" si="3"/>
        <v>49.177392758635591</v>
      </c>
      <c r="Y32">
        <f t="shared" si="4"/>
        <v>4.8336346466455602</v>
      </c>
      <c r="Z32">
        <f t="shared" si="5"/>
        <v>1.2801464369215088</v>
      </c>
      <c r="AA32">
        <f t="shared" si="6"/>
        <v>7.3250214934792846</v>
      </c>
      <c r="AC32" s="23">
        <v>40634</v>
      </c>
      <c r="AD32">
        <f t="shared" si="0"/>
        <v>13.438802577046353</v>
      </c>
      <c r="AE32">
        <v>0.15871038376038374</v>
      </c>
    </row>
    <row r="33" spans="2:31" x14ac:dyDescent="0.25">
      <c r="B33" s="23">
        <v>40634</v>
      </c>
      <c r="C33">
        <v>2.4242424242424234</v>
      </c>
      <c r="D33">
        <v>10.243277848911651</v>
      </c>
      <c r="E33">
        <v>10.014584346135148</v>
      </c>
      <c r="H33">
        <f t="shared" si="1"/>
        <v>4.9034258848427861</v>
      </c>
      <c r="I33">
        <f t="shared" si="2"/>
        <v>12.865828946789161</v>
      </c>
      <c r="J33">
        <f t="shared" si="3"/>
        <v>19.562842811590333</v>
      </c>
      <c r="Y33">
        <f t="shared" si="4"/>
        <v>1.6940738571100626</v>
      </c>
      <c r="Z33">
        <f t="shared" si="5"/>
        <v>0.87734734750537569</v>
      </c>
      <c r="AA33">
        <f t="shared" si="6"/>
        <v>2.9139048662414626</v>
      </c>
      <c r="AC33" s="23">
        <v>40634</v>
      </c>
      <c r="AD33">
        <f t="shared" si="0"/>
        <v>5.4853260708569014</v>
      </c>
      <c r="AE33">
        <v>0.15871038376038374</v>
      </c>
    </row>
    <row r="34" spans="2:31" x14ac:dyDescent="0.25">
      <c r="B34" s="23">
        <v>40634</v>
      </c>
      <c r="C34">
        <v>3.2670454545454537</v>
      </c>
      <c r="D34">
        <v>8.1818181818181799</v>
      </c>
      <c r="E34">
        <v>17.510677242220869</v>
      </c>
      <c r="H34">
        <f t="shared" si="1"/>
        <v>6.6081325401201614</v>
      </c>
      <c r="I34">
        <f t="shared" si="2"/>
        <v>10.276580871247841</v>
      </c>
      <c r="J34">
        <f t="shared" si="3"/>
        <v>34.205975462801909</v>
      </c>
      <c r="Y34">
        <f t="shared" si="4"/>
        <v>2.2830292214959829</v>
      </c>
      <c r="Z34">
        <f t="shared" si="5"/>
        <v>0.70078119381991866</v>
      </c>
      <c r="AA34">
        <f t="shared" si="6"/>
        <v>5.0950140179290111</v>
      </c>
      <c r="AC34" s="23">
        <v>40634</v>
      </c>
      <c r="AD34">
        <f t="shared" ref="AD34:AD97" si="8">SUM(Y34:AA34)</f>
        <v>8.0788244332449128</v>
      </c>
      <c r="AE34">
        <v>0.15871038376038374</v>
      </c>
    </row>
    <row r="35" spans="2:31" x14ac:dyDescent="0.25">
      <c r="B35" s="23">
        <v>40634</v>
      </c>
      <c r="C35">
        <v>4.188948306595365</v>
      </c>
      <c r="D35">
        <v>13.550600343053171</v>
      </c>
      <c r="E35">
        <v>8.0045740423098923</v>
      </c>
      <c r="H35">
        <f t="shared" si="1"/>
        <v>8.472831492191581</v>
      </c>
      <c r="I35">
        <f t="shared" si="2"/>
        <v>17.019913811919906</v>
      </c>
      <c r="J35">
        <f t="shared" si="3"/>
        <v>15.636417683563382</v>
      </c>
      <c r="Y35">
        <f t="shared" si="4"/>
        <v>2.9272599736828293</v>
      </c>
      <c r="Z35">
        <f t="shared" si="5"/>
        <v>1.1606229415466158</v>
      </c>
      <c r="AA35">
        <f t="shared" si="6"/>
        <v>2.3290599437687458</v>
      </c>
      <c r="AC35" s="23">
        <v>40634</v>
      </c>
      <c r="AD35">
        <f t="shared" si="8"/>
        <v>6.4169428589981905</v>
      </c>
      <c r="AE35">
        <v>0.15871038376038374</v>
      </c>
    </row>
    <row r="36" spans="2:31" x14ac:dyDescent="0.25">
      <c r="B36" s="23">
        <v>40634</v>
      </c>
      <c r="C36">
        <v>3.7257824143070044</v>
      </c>
      <c r="D36">
        <v>12.143826322930799</v>
      </c>
      <c r="E36">
        <v>17.98418972332016</v>
      </c>
      <c r="H36">
        <f t="shared" si="1"/>
        <v>7.5360028967870711</v>
      </c>
      <c r="I36">
        <f t="shared" si="2"/>
        <v>15.252968291487262</v>
      </c>
      <c r="J36">
        <f t="shared" si="3"/>
        <v>35.130951469484252</v>
      </c>
      <c r="Y36">
        <f t="shared" si="4"/>
        <v>2.6035971164601377</v>
      </c>
      <c r="Z36">
        <f t="shared" si="5"/>
        <v>1.04013129099308</v>
      </c>
      <c r="AA36">
        <f t="shared" si="6"/>
        <v>5.2327901127934755</v>
      </c>
      <c r="AC36" s="23">
        <v>40634</v>
      </c>
      <c r="AD36">
        <f t="shared" si="8"/>
        <v>8.8765185202466927</v>
      </c>
      <c r="AE36">
        <v>0.15871038376038374</v>
      </c>
    </row>
    <row r="37" spans="2:31" x14ac:dyDescent="0.25">
      <c r="B37" s="23">
        <v>40634</v>
      </c>
      <c r="C37">
        <v>5.5303030303030312</v>
      </c>
      <c r="D37">
        <v>10.890151515151517</v>
      </c>
      <c r="E37">
        <v>4.5687645687645686</v>
      </c>
      <c r="H37">
        <f t="shared" si="1"/>
        <v>11.185940299797611</v>
      </c>
      <c r="I37">
        <f t="shared" si="2"/>
        <v>13.678319446684053</v>
      </c>
      <c r="J37">
        <f t="shared" si="3"/>
        <v>8.9247860932338678</v>
      </c>
      <c r="Y37">
        <f t="shared" si="4"/>
        <v>3.8646059865323323</v>
      </c>
      <c r="Z37">
        <f t="shared" si="5"/>
        <v>0.93275274640382733</v>
      </c>
      <c r="AA37">
        <f t="shared" si="6"/>
        <v>1.3293557525203148</v>
      </c>
      <c r="AC37" s="23">
        <v>40634</v>
      </c>
      <c r="AD37">
        <f t="shared" si="8"/>
        <v>6.1267144854564748</v>
      </c>
      <c r="AE37">
        <v>0.15871038376038374</v>
      </c>
    </row>
    <row r="38" spans="2:31" x14ac:dyDescent="0.25">
      <c r="B38" s="23">
        <v>40634</v>
      </c>
      <c r="C38">
        <v>3.3279220779220777</v>
      </c>
      <c r="D38">
        <v>10.67556296914095</v>
      </c>
      <c r="E38">
        <v>15.669856459330145</v>
      </c>
      <c r="H38">
        <f t="shared" si="1"/>
        <v>6.7312654445944515</v>
      </c>
      <c r="I38">
        <f t="shared" si="2"/>
        <v>13.408790535369254</v>
      </c>
      <c r="J38">
        <f t="shared" si="3"/>
        <v>30.610051121329104</v>
      </c>
      <c r="Y38">
        <f t="shared" si="4"/>
        <v>2.3255701386667162</v>
      </c>
      <c r="Z38">
        <f t="shared" si="5"/>
        <v>0.91437301538174931</v>
      </c>
      <c r="AA38">
        <f t="shared" si="6"/>
        <v>4.5593975158608275</v>
      </c>
      <c r="AC38" s="23">
        <v>40634</v>
      </c>
      <c r="AD38">
        <f t="shared" si="8"/>
        <v>7.7993406699092933</v>
      </c>
      <c r="AE38">
        <v>0.15871038376038374</v>
      </c>
    </row>
    <row r="39" spans="2:31" x14ac:dyDescent="0.25">
      <c r="B39" s="23">
        <v>40634</v>
      </c>
      <c r="C39">
        <v>8.634079488350844</v>
      </c>
      <c r="D39">
        <v>9.4075079149706013</v>
      </c>
      <c r="E39">
        <v>6.437041219649914</v>
      </c>
      <c r="H39">
        <f t="shared" si="1"/>
        <v>17.463834652675004</v>
      </c>
      <c r="I39">
        <f t="shared" si="2"/>
        <v>11.816079719289947</v>
      </c>
      <c r="J39">
        <f t="shared" si="3"/>
        <v>12.57434369708384</v>
      </c>
      <c r="Y39">
        <f t="shared" si="4"/>
        <v>6.033541940837976</v>
      </c>
      <c r="Z39">
        <f t="shared" si="5"/>
        <v>0.80576278780841959</v>
      </c>
      <c r="AA39">
        <f t="shared" si="6"/>
        <v>1.872960982287146</v>
      </c>
      <c r="AC39" s="23">
        <v>40634</v>
      </c>
      <c r="AD39">
        <f t="shared" si="8"/>
        <v>8.7122657109335417</v>
      </c>
      <c r="AE39">
        <v>0.15871038376038374</v>
      </c>
    </row>
    <row r="40" spans="2:31" x14ac:dyDescent="0.25">
      <c r="B40" s="23">
        <v>40634</v>
      </c>
      <c r="C40">
        <v>3.8649972781709314</v>
      </c>
      <c r="D40">
        <v>13.756613756613758</v>
      </c>
      <c r="E40">
        <v>10.721343873517784</v>
      </c>
      <c r="H40">
        <f t="shared" si="1"/>
        <v>7.8175876756849849</v>
      </c>
      <c r="I40">
        <f t="shared" si="2"/>
        <v>17.278672129199784</v>
      </c>
      <c r="J40">
        <f t="shared" si="3"/>
        <v>20.94345183757714</v>
      </c>
      <c r="Y40">
        <f t="shared" si="4"/>
        <v>2.7008812242847569</v>
      </c>
      <c r="Z40">
        <f t="shared" si="5"/>
        <v>1.1782682036008041</v>
      </c>
      <c r="AA40">
        <f t="shared" si="6"/>
        <v>3.1195479518576477</v>
      </c>
      <c r="AC40" s="23">
        <v>40634</v>
      </c>
      <c r="AD40">
        <f t="shared" si="8"/>
        <v>6.9986973797432084</v>
      </c>
      <c r="AE40">
        <v>0.15871038376038374</v>
      </c>
    </row>
    <row r="41" spans="2:31" x14ac:dyDescent="0.25">
      <c r="B41" s="23">
        <v>40664</v>
      </c>
      <c r="C41">
        <v>1.9387755102040816</v>
      </c>
      <c r="D41">
        <v>10.560675883256529</v>
      </c>
      <c r="E41">
        <v>18.623784592370978</v>
      </c>
      <c r="H41">
        <f t="shared" si="1"/>
        <v>3.9214898339240154</v>
      </c>
      <c r="I41">
        <f t="shared" si="2"/>
        <v>13.264489305139412</v>
      </c>
      <c r="J41">
        <f t="shared" si="3"/>
        <v>36.38035867939702</v>
      </c>
      <c r="Y41">
        <f t="shared" si="4"/>
        <v>1.3548269239898083</v>
      </c>
      <c r="Z41">
        <f t="shared" si="5"/>
        <v>0.90453281759056769</v>
      </c>
      <c r="AA41">
        <f t="shared" si="6"/>
        <v>5.418890557598206</v>
      </c>
      <c r="AC41" s="23">
        <v>40664</v>
      </c>
      <c r="AD41">
        <f t="shared" si="8"/>
        <v>7.6782502991785826</v>
      </c>
      <c r="AE41">
        <v>7.9694376068376066E-2</v>
      </c>
    </row>
    <row r="42" spans="2:31" x14ac:dyDescent="0.25">
      <c r="B42" s="23">
        <v>40664</v>
      </c>
      <c r="C42">
        <v>2.2099447513812152</v>
      </c>
      <c r="D42">
        <v>6.1867266591676042</v>
      </c>
      <c r="E42">
        <v>20.579420579420582</v>
      </c>
      <c r="H42">
        <f t="shared" si="1"/>
        <v>4.4699738729229832</v>
      </c>
      <c r="I42">
        <f t="shared" si="2"/>
        <v>7.7706929472627735</v>
      </c>
      <c r="J42">
        <f t="shared" si="3"/>
        <v>40.200567096344976</v>
      </c>
      <c r="Y42">
        <f t="shared" si="4"/>
        <v>1.5443214719511624</v>
      </c>
      <c r="Z42">
        <f t="shared" si="5"/>
        <v>0.52989954038376563</v>
      </c>
      <c r="AA42">
        <f t="shared" si="6"/>
        <v>5.9879143954632257</v>
      </c>
      <c r="AC42" s="23">
        <v>40664</v>
      </c>
      <c r="AD42">
        <f t="shared" si="8"/>
        <v>8.062135407798154</v>
      </c>
      <c r="AE42">
        <v>7.9694376068376066E-2</v>
      </c>
    </row>
    <row r="43" spans="2:31" x14ac:dyDescent="0.25">
      <c r="B43" s="23">
        <v>40664</v>
      </c>
      <c r="C43">
        <v>3.8033395176252323</v>
      </c>
      <c r="D43">
        <v>8.8274932614555262</v>
      </c>
      <c r="E43">
        <v>5.7987711213517663</v>
      </c>
      <c r="H43">
        <f t="shared" si="1"/>
        <v>7.6928747938222317</v>
      </c>
      <c r="I43">
        <f t="shared" si="2"/>
        <v>11.087565914546378</v>
      </c>
      <c r="J43">
        <f t="shared" si="3"/>
        <v>11.327524341154829</v>
      </c>
      <c r="Y43">
        <f t="shared" si="4"/>
        <v>2.6577944441905328</v>
      </c>
      <c r="Z43">
        <f t="shared" si="5"/>
        <v>0.75608393253556683</v>
      </c>
      <c r="AA43">
        <f t="shared" si="6"/>
        <v>1.6872460009035053</v>
      </c>
      <c r="AC43" s="23">
        <v>40664</v>
      </c>
      <c r="AD43">
        <f t="shared" si="8"/>
        <v>5.1011243776296045</v>
      </c>
      <c r="AE43">
        <v>7.9694376068376066E-2</v>
      </c>
    </row>
    <row r="44" spans="2:31" x14ac:dyDescent="0.25">
      <c r="B44" s="23">
        <v>40664</v>
      </c>
      <c r="C44">
        <v>1.3736263736263734</v>
      </c>
      <c r="D44">
        <v>9.2779503105590067</v>
      </c>
      <c r="E44">
        <v>3.5428571428571427</v>
      </c>
      <c r="H44">
        <f t="shared" si="1"/>
        <v>2.7783834855736944</v>
      </c>
      <c r="I44">
        <f t="shared" si="2"/>
        <v>11.653351928274059</v>
      </c>
      <c r="J44">
        <f t="shared" si="3"/>
        <v>6.920742288858146</v>
      </c>
      <c r="Y44">
        <f t="shared" si="4"/>
        <v>0.95989761821140229</v>
      </c>
      <c r="Z44">
        <f t="shared" si="5"/>
        <v>0.79466604492432991</v>
      </c>
      <c r="AA44">
        <f t="shared" si="6"/>
        <v>1.0308514374791642</v>
      </c>
      <c r="AC44" s="23">
        <v>40664</v>
      </c>
      <c r="AD44">
        <f t="shared" si="8"/>
        <v>2.7854151006148964</v>
      </c>
      <c r="AE44">
        <v>7.9694376068376066E-2</v>
      </c>
    </row>
    <row r="45" spans="2:31" x14ac:dyDescent="0.25">
      <c r="B45" s="23">
        <v>40664</v>
      </c>
      <c r="C45">
        <v>3.0612244897959187</v>
      </c>
      <c r="D45">
        <v>10.062111801242235</v>
      </c>
      <c r="E45">
        <v>32.412398921832889</v>
      </c>
      <c r="H45">
        <f t="shared" si="1"/>
        <v>6.1918260535642355</v>
      </c>
      <c r="I45">
        <f t="shared" si="2"/>
        <v>12.638279580789272</v>
      </c>
      <c r="J45">
        <f t="shared" si="3"/>
        <v>63.315524972245299</v>
      </c>
      <c r="Y45">
        <f t="shared" si="4"/>
        <v>2.1392004062996972</v>
      </c>
      <c r="Z45">
        <f t="shared" si="5"/>
        <v>0.86183028805182549</v>
      </c>
      <c r="AA45">
        <f t="shared" si="6"/>
        <v>9.4309103284289044</v>
      </c>
      <c r="AC45" s="23">
        <v>40664</v>
      </c>
      <c r="AD45">
        <f t="shared" si="8"/>
        <v>12.431941022780427</v>
      </c>
      <c r="AE45">
        <v>7.9694376068376066E-2</v>
      </c>
    </row>
    <row r="46" spans="2:31" x14ac:dyDescent="0.25">
      <c r="B46" s="23">
        <v>40664</v>
      </c>
      <c r="C46">
        <v>3.0252100840336138</v>
      </c>
      <c r="D46">
        <v>7.711757269279393</v>
      </c>
      <c r="E46">
        <v>21.283783783783782</v>
      </c>
      <c r="H46">
        <f t="shared" si="1"/>
        <v>6.1189810411693619</v>
      </c>
      <c r="I46">
        <f t="shared" si="2"/>
        <v>9.6861718845446028</v>
      </c>
      <c r="J46">
        <f t="shared" si="3"/>
        <v>41.57649506029918</v>
      </c>
      <c r="Y46">
        <f t="shared" si="4"/>
        <v>2.1140333426961715</v>
      </c>
      <c r="Z46">
        <f t="shared" si="5"/>
        <v>0.66051999024183949</v>
      </c>
      <c r="AA46">
        <f t="shared" si="6"/>
        <v>6.19286023224051</v>
      </c>
      <c r="AC46" s="23">
        <v>40664</v>
      </c>
      <c r="AD46">
        <f t="shared" si="8"/>
        <v>8.9674135651785214</v>
      </c>
      <c r="AE46">
        <v>7.9694376068376066E-2</v>
      </c>
    </row>
    <row r="47" spans="2:31" x14ac:dyDescent="0.25">
      <c r="B47" s="23">
        <v>40664</v>
      </c>
      <c r="C47">
        <v>1.9317160826594786</v>
      </c>
      <c r="D47">
        <v>13.846767757382281</v>
      </c>
      <c r="E47">
        <v>26.339285714285715</v>
      </c>
      <c r="H47">
        <f t="shared" si="1"/>
        <v>3.9072109897753342</v>
      </c>
      <c r="I47">
        <f t="shared" si="2"/>
        <v>17.391907947837641</v>
      </c>
      <c r="J47">
        <f t="shared" si="3"/>
        <v>51.452091109202449</v>
      </c>
      <c r="Y47">
        <f t="shared" si="4"/>
        <v>1.3498937574344001</v>
      </c>
      <c r="Z47">
        <f t="shared" si="5"/>
        <v>1.1859899870580073</v>
      </c>
      <c r="AA47">
        <f t="shared" si="6"/>
        <v>7.6638400719847137</v>
      </c>
      <c r="AC47" s="23">
        <v>40664</v>
      </c>
      <c r="AD47">
        <f t="shared" si="8"/>
        <v>10.199723816477121</v>
      </c>
      <c r="AE47">
        <v>7.9694376068376066E-2</v>
      </c>
    </row>
    <row r="48" spans="2:31" x14ac:dyDescent="0.25">
      <c r="B48" s="23">
        <v>40664</v>
      </c>
      <c r="C48">
        <v>4.9130763416477707</v>
      </c>
      <c r="D48">
        <v>10.468631897203329</v>
      </c>
      <c r="E48">
        <v>6.5420560747663554</v>
      </c>
      <c r="H48">
        <f t="shared" si="1"/>
        <v>9.9374986044858105</v>
      </c>
      <c r="I48">
        <f t="shared" si="2"/>
        <v>13.148879614803135</v>
      </c>
      <c r="J48">
        <f t="shared" si="3"/>
        <v>12.779483424557174</v>
      </c>
      <c r="Y48">
        <f t="shared" si="4"/>
        <v>3.433284602703218</v>
      </c>
      <c r="Z48">
        <f t="shared" si="5"/>
        <v>0.89664915493797481</v>
      </c>
      <c r="AA48">
        <f t="shared" si="6"/>
        <v>1.9035167484352975</v>
      </c>
      <c r="AC48" s="23">
        <v>40664</v>
      </c>
      <c r="AD48">
        <f t="shared" si="8"/>
        <v>6.2334505060764904</v>
      </c>
      <c r="AE48">
        <v>7.9694376068376066E-2</v>
      </c>
    </row>
    <row r="49" spans="2:31" x14ac:dyDescent="0.25">
      <c r="B49" s="23">
        <v>40664</v>
      </c>
      <c r="C49">
        <v>1.525658807212205</v>
      </c>
      <c r="D49">
        <v>10.225048923679061</v>
      </c>
      <c r="E49">
        <v>20.702179176755447</v>
      </c>
      <c r="H49">
        <f t="shared" si="1"/>
        <v>3.0858938907731135</v>
      </c>
      <c r="I49">
        <f t="shared" si="2"/>
        <v>12.842932932702105</v>
      </c>
      <c r="J49">
        <f t="shared" si="3"/>
        <v>40.440368076638286</v>
      </c>
      <c r="Y49">
        <f t="shared" si="4"/>
        <v>1.0661387138192664</v>
      </c>
      <c r="Z49">
        <f t="shared" si="5"/>
        <v>0.87578602119590854</v>
      </c>
      <c r="AA49">
        <f t="shared" si="6"/>
        <v>6.023632989643831</v>
      </c>
      <c r="AC49" s="23">
        <v>40664</v>
      </c>
      <c r="AD49">
        <f t="shared" si="8"/>
        <v>7.9655577246590061</v>
      </c>
      <c r="AE49">
        <v>7.9694376068376066E-2</v>
      </c>
    </row>
    <row r="50" spans="2:31" x14ac:dyDescent="0.25">
      <c r="B50" s="23">
        <v>40664</v>
      </c>
      <c r="C50">
        <v>3.125</v>
      </c>
      <c r="D50">
        <v>12.55252100840336</v>
      </c>
      <c r="E50">
        <v>11.284868977176671</v>
      </c>
      <c r="H50">
        <f t="shared" si="1"/>
        <v>6.3208224296801561</v>
      </c>
      <c r="I50">
        <f t="shared" si="2"/>
        <v>15.766299667664903</v>
      </c>
      <c r="J50">
        <f t="shared" si="3"/>
        <v>22.044261680725391</v>
      </c>
      <c r="Y50">
        <f t="shared" si="4"/>
        <v>2.1837670814309407</v>
      </c>
      <c r="Z50">
        <f t="shared" si="5"/>
        <v>1.0751364137211523</v>
      </c>
      <c r="AA50">
        <f t="shared" si="6"/>
        <v>3.2835146712986361</v>
      </c>
      <c r="AC50" s="23">
        <v>40664</v>
      </c>
      <c r="AD50">
        <f t="shared" si="8"/>
        <v>6.5424181664507284</v>
      </c>
      <c r="AE50">
        <v>7.9694376068376066E-2</v>
      </c>
    </row>
    <row r="51" spans="2:31" x14ac:dyDescent="0.25">
      <c r="B51" s="23">
        <v>40725</v>
      </c>
      <c r="C51">
        <v>5.037593984962407</v>
      </c>
      <c r="D51">
        <v>6.3932980599647262</v>
      </c>
      <c r="E51">
        <v>17.941176470588236</v>
      </c>
      <c r="H51">
        <f t="shared" si="1"/>
        <v>10.189355856567111</v>
      </c>
      <c r="I51">
        <f t="shared" si="2"/>
        <v>8.0301521113268208</v>
      </c>
      <c r="J51">
        <f t="shared" si="3"/>
        <v>35.04692786222045</v>
      </c>
      <c r="Y51">
        <f t="shared" si="4"/>
        <v>3.520298212472134</v>
      </c>
      <c r="Z51">
        <f t="shared" si="5"/>
        <v>0.54759259462216847</v>
      </c>
      <c r="AA51">
        <f t="shared" si="6"/>
        <v>5.2202747130408342</v>
      </c>
      <c r="AC51" s="23">
        <v>40725</v>
      </c>
      <c r="AD51">
        <f t="shared" si="8"/>
        <v>9.2881655201351379</v>
      </c>
      <c r="AE51">
        <v>3.7755530364372378E-3</v>
      </c>
    </row>
    <row r="52" spans="2:31" x14ac:dyDescent="0.25">
      <c r="B52" s="23">
        <v>40725</v>
      </c>
      <c r="C52">
        <v>2.8892455858747996</v>
      </c>
      <c r="D52">
        <v>11.460554371002132</v>
      </c>
      <c r="E52">
        <v>4.6450482033304121</v>
      </c>
      <c r="H52">
        <f t="shared" si="1"/>
        <v>5.8439706572965813</v>
      </c>
      <c r="I52">
        <f t="shared" si="2"/>
        <v>14.394760578358889</v>
      </c>
      <c r="J52">
        <f t="shared" si="3"/>
        <v>9.0738012395973122</v>
      </c>
      <c r="Y52">
        <f t="shared" si="4"/>
        <v>2.0190206081929727</v>
      </c>
      <c r="Z52">
        <f t="shared" si="5"/>
        <v>0.98160834126042873</v>
      </c>
      <c r="AA52">
        <f t="shared" si="6"/>
        <v>1.351551706570248</v>
      </c>
      <c r="AC52" s="23">
        <v>40725</v>
      </c>
      <c r="AD52">
        <f t="shared" si="8"/>
        <v>4.3521806560236493</v>
      </c>
      <c r="AE52">
        <v>3.7755530364372378E-3</v>
      </c>
    </row>
    <row r="53" spans="2:31" x14ac:dyDescent="0.25">
      <c r="B53" s="23">
        <v>40725</v>
      </c>
      <c r="C53">
        <v>4.6982429335370508</v>
      </c>
      <c r="D53">
        <v>11.727799227799226</v>
      </c>
      <c r="E53">
        <v>23.481116584564862</v>
      </c>
      <c r="H53">
        <f t="shared" si="1"/>
        <v>9.5029629806039324</v>
      </c>
      <c r="I53">
        <f t="shared" si="2"/>
        <v>14.730427214095602</v>
      </c>
      <c r="J53">
        <f t="shared" si="3"/>
        <v>45.868842570759867</v>
      </c>
      <c r="Y53">
        <f t="shared" si="4"/>
        <v>3.2831578428235995</v>
      </c>
      <c r="Z53">
        <f t="shared" si="5"/>
        <v>1.0044981397901342</v>
      </c>
      <c r="AA53">
        <f t="shared" si="6"/>
        <v>6.8322096570041007</v>
      </c>
      <c r="AC53" s="23">
        <v>40725</v>
      </c>
      <c r="AD53">
        <f t="shared" si="8"/>
        <v>11.119865639617835</v>
      </c>
      <c r="AE53">
        <v>3.7755530364372378E-3</v>
      </c>
    </row>
    <row r="54" spans="2:31" x14ac:dyDescent="0.25">
      <c r="B54" s="23">
        <v>40725</v>
      </c>
      <c r="C54">
        <v>2.9953917050691241</v>
      </c>
      <c r="D54">
        <v>9.8150051387461481</v>
      </c>
      <c r="E54">
        <v>9.484126984126986</v>
      </c>
      <c r="H54">
        <f t="shared" si="1"/>
        <v>6.0586685040252179</v>
      </c>
      <c r="I54">
        <f t="shared" si="2"/>
        <v>12.327907051782416</v>
      </c>
      <c r="J54">
        <f t="shared" si="3"/>
        <v>18.526628663049923</v>
      </c>
      <c r="Y54">
        <f t="shared" si="4"/>
        <v>2.0931960964868002</v>
      </c>
      <c r="Z54">
        <f t="shared" si="5"/>
        <v>0.84066534670300885</v>
      </c>
      <c r="AA54">
        <f t="shared" si="6"/>
        <v>2.7595597396675662</v>
      </c>
      <c r="AC54" s="23">
        <v>40725</v>
      </c>
      <c r="AD54">
        <f t="shared" si="8"/>
        <v>5.6934211828573753</v>
      </c>
      <c r="AE54">
        <v>3.7755530364372378E-3</v>
      </c>
    </row>
    <row r="55" spans="2:31" x14ac:dyDescent="0.25">
      <c r="B55" s="23">
        <v>40725</v>
      </c>
      <c r="C55">
        <v>3.0927835051546397</v>
      </c>
      <c r="D55">
        <v>12.599206349206352</v>
      </c>
      <c r="E55">
        <v>23.223635003739716</v>
      </c>
      <c r="H55">
        <f t="shared" si="1"/>
        <v>6.2556593118484036</v>
      </c>
      <c r="I55">
        <f t="shared" si="2"/>
        <v>15.824937695252689</v>
      </c>
      <c r="J55">
        <f t="shared" si="3"/>
        <v>45.365868955633644</v>
      </c>
      <c r="Y55">
        <f t="shared" si="4"/>
        <v>2.1612540187357769</v>
      </c>
      <c r="Z55">
        <f t="shared" si="5"/>
        <v>1.079135061470929</v>
      </c>
      <c r="AA55">
        <f t="shared" si="6"/>
        <v>6.7572912374869212</v>
      </c>
      <c r="AC55" s="23">
        <v>40725</v>
      </c>
      <c r="AD55">
        <f t="shared" si="8"/>
        <v>9.9976803176936269</v>
      </c>
      <c r="AE55">
        <v>3.7755530364372378E-3</v>
      </c>
    </row>
    <row r="56" spans="2:31" x14ac:dyDescent="0.25">
      <c r="B56" s="23">
        <v>40725</v>
      </c>
      <c r="C56">
        <v>5.2500000000000009</v>
      </c>
      <c r="D56">
        <v>10.989010989010989</v>
      </c>
      <c r="E56">
        <v>13.253509496284064</v>
      </c>
      <c r="H56">
        <f t="shared" si="1"/>
        <v>10.618981681862664</v>
      </c>
      <c r="I56">
        <f t="shared" si="2"/>
        <v>13.802489570662548</v>
      </c>
      <c r="J56">
        <f t="shared" si="3"/>
        <v>25.889873609960201</v>
      </c>
      <c r="Y56">
        <f t="shared" si="4"/>
        <v>3.6687286968039814</v>
      </c>
      <c r="Z56">
        <f t="shared" si="5"/>
        <v>0.94122016263969555</v>
      </c>
      <c r="AA56">
        <f t="shared" si="6"/>
        <v>3.8563223875490831</v>
      </c>
      <c r="AC56" s="23">
        <v>40725</v>
      </c>
      <c r="AD56">
        <f t="shared" si="8"/>
        <v>8.4662712469927612</v>
      </c>
      <c r="AE56">
        <v>3.7755530364372378E-3</v>
      </c>
    </row>
    <row r="57" spans="2:31" x14ac:dyDescent="0.25">
      <c r="B57" s="23">
        <v>40725</v>
      </c>
      <c r="C57">
        <v>4.166666666666667</v>
      </c>
      <c r="D57">
        <v>12.489044697633656</v>
      </c>
      <c r="E57">
        <v>20.797158642462509</v>
      </c>
      <c r="H57">
        <f t="shared" si="1"/>
        <v>8.427763239573542</v>
      </c>
      <c r="I57">
        <f t="shared" si="2"/>
        <v>15.686571735983051</v>
      </c>
      <c r="J57">
        <f t="shared" si="3"/>
        <v>40.625904319954586</v>
      </c>
      <c r="Y57">
        <f t="shared" si="4"/>
        <v>2.9116894419079213</v>
      </c>
      <c r="Z57">
        <f t="shared" si="5"/>
        <v>1.0696996020184271</v>
      </c>
      <c r="AA57">
        <f t="shared" si="6"/>
        <v>6.0512687973569719</v>
      </c>
      <c r="AC57" s="23">
        <v>40725</v>
      </c>
      <c r="AD57">
        <f t="shared" si="8"/>
        <v>10.032657841283321</v>
      </c>
      <c r="AE57">
        <v>3.7755530364372378E-3</v>
      </c>
    </row>
    <row r="58" spans="2:31" x14ac:dyDescent="0.25">
      <c r="B58" s="23">
        <v>40725</v>
      </c>
      <c r="C58">
        <v>1.614906832298137</v>
      </c>
      <c r="D58">
        <v>12.962962962962962</v>
      </c>
      <c r="E58">
        <v>4.6012269938650316</v>
      </c>
      <c r="H58">
        <f t="shared" si="1"/>
        <v>3.2664125847788146</v>
      </c>
      <c r="I58">
        <f t="shared" si="2"/>
        <v>16.281825660207488</v>
      </c>
      <c r="J58">
        <f t="shared" si="3"/>
        <v>8.9881993411105459</v>
      </c>
      <c r="Y58">
        <f t="shared" si="4"/>
        <v>1.1285057215841885</v>
      </c>
      <c r="Z58">
        <f t="shared" si="5"/>
        <v>1.1102911918546039</v>
      </c>
      <c r="AA58">
        <f t="shared" si="6"/>
        <v>1.3388012187724156</v>
      </c>
      <c r="AC58" s="23">
        <v>40725</v>
      </c>
      <c r="AD58">
        <f t="shared" si="8"/>
        <v>3.5775981322112083</v>
      </c>
      <c r="AE58">
        <v>3.7755530364372378E-3</v>
      </c>
    </row>
    <row r="59" spans="2:31" x14ac:dyDescent="0.25">
      <c r="B59" s="23">
        <v>40725</v>
      </c>
      <c r="C59">
        <v>5.1480051480051481</v>
      </c>
      <c r="D59">
        <v>8.2142857142857153</v>
      </c>
      <c r="E59">
        <v>15.250965250965251</v>
      </c>
      <c r="H59">
        <f t="shared" si="1"/>
        <v>10.412680450438353</v>
      </c>
      <c r="I59">
        <f t="shared" si="2"/>
        <v>10.317360954070256</v>
      </c>
      <c r="J59">
        <f t="shared" si="3"/>
        <v>29.791774238218917</v>
      </c>
      <c r="Y59">
        <f t="shared" si="4"/>
        <v>3.597454136720212</v>
      </c>
      <c r="Z59">
        <f t="shared" si="5"/>
        <v>0.70356207157317252</v>
      </c>
      <c r="AA59">
        <f t="shared" si="6"/>
        <v>4.4375143614240393</v>
      </c>
      <c r="AC59" s="23">
        <v>40725</v>
      </c>
      <c r="AD59">
        <f t="shared" si="8"/>
        <v>8.7385305697174243</v>
      </c>
      <c r="AE59">
        <v>3.7755530364372378E-3</v>
      </c>
    </row>
    <row r="60" spans="2:31" x14ac:dyDescent="0.25">
      <c r="B60" s="23">
        <v>40725</v>
      </c>
      <c r="C60">
        <v>4.7857142857142865</v>
      </c>
      <c r="D60">
        <v>6.0019841269841274</v>
      </c>
      <c r="E60">
        <v>19.396551724137932</v>
      </c>
      <c r="H60">
        <f t="shared" si="1"/>
        <v>9.6798880637387548</v>
      </c>
      <c r="I60">
        <f t="shared" si="2"/>
        <v>7.5386514217542331</v>
      </c>
      <c r="J60">
        <f t="shared" si="3"/>
        <v>37.889909291405658</v>
      </c>
      <c r="Y60">
        <f t="shared" si="4"/>
        <v>3.344283301848527</v>
      </c>
      <c r="Z60">
        <f t="shared" si="5"/>
        <v>0.51407615133063933</v>
      </c>
      <c r="AA60">
        <f t="shared" si="6"/>
        <v>5.6437396205147516</v>
      </c>
      <c r="AC60" s="23">
        <v>40725</v>
      </c>
      <c r="AD60">
        <f t="shared" si="8"/>
        <v>9.5020990736939179</v>
      </c>
      <c r="AE60">
        <v>3.7755530364372378E-3</v>
      </c>
    </row>
    <row r="61" spans="2:31" x14ac:dyDescent="0.25">
      <c r="B61" s="23">
        <v>40787</v>
      </c>
      <c r="C61">
        <v>5.6499999999999995</v>
      </c>
      <c r="D61">
        <v>8.24</v>
      </c>
      <c r="E61">
        <v>8.2777777777777786</v>
      </c>
      <c r="H61">
        <f t="shared" si="1"/>
        <v>11.428046952861722</v>
      </c>
      <c r="I61">
        <f t="shared" si="2"/>
        <v>10.349658779665607</v>
      </c>
      <c r="J61">
        <f t="shared" si="3"/>
        <v>16.170103510929764</v>
      </c>
      <c r="Y61">
        <f t="shared" si="4"/>
        <v>3.9482508832271406</v>
      </c>
      <c r="Z61">
        <f t="shared" si="5"/>
        <v>0.70576452675374934</v>
      </c>
      <c r="AA61">
        <f t="shared" si="6"/>
        <v>2.4085529778019006</v>
      </c>
      <c r="AC61" s="23">
        <v>40787</v>
      </c>
      <c r="AD61">
        <f t="shared" si="8"/>
        <v>7.0625683877827896</v>
      </c>
    </row>
    <row r="62" spans="2:31" x14ac:dyDescent="0.25">
      <c r="B62" s="23">
        <v>40787</v>
      </c>
      <c r="C62">
        <v>2.4503311258278146</v>
      </c>
      <c r="D62">
        <v>21.739130434782609</v>
      </c>
      <c r="E62">
        <v>30.948905109489051</v>
      </c>
      <c r="H62">
        <f t="shared" si="1"/>
        <v>4.9561945408882817</v>
      </c>
      <c r="I62">
        <f t="shared" si="2"/>
        <v>27.304925020223738</v>
      </c>
      <c r="J62">
        <f t="shared" si="3"/>
        <v>60.456684463535957</v>
      </c>
      <c r="Y62">
        <f t="shared" si="4"/>
        <v>1.7123047843802877</v>
      </c>
      <c r="Z62">
        <f t="shared" si="5"/>
        <v>1.8619790173959192</v>
      </c>
      <c r="AA62">
        <f t="shared" si="6"/>
        <v>9.0050831953089219</v>
      </c>
      <c r="AC62" s="23">
        <v>40787</v>
      </c>
      <c r="AD62">
        <f t="shared" si="8"/>
        <v>12.579366997085128</v>
      </c>
    </row>
    <row r="63" spans="2:31" x14ac:dyDescent="0.25">
      <c r="B63" s="23">
        <v>40787</v>
      </c>
      <c r="C63">
        <v>8.5148514851485135</v>
      </c>
      <c r="D63">
        <v>16.05263157894737</v>
      </c>
      <c r="E63">
        <v>26.260869565217394</v>
      </c>
      <c r="H63">
        <f t="shared" si="1"/>
        <v>17.222676560871076</v>
      </c>
      <c r="I63">
        <f t="shared" si="2"/>
        <v>20.16253147545995</v>
      </c>
      <c r="J63">
        <f t="shared" si="3"/>
        <v>51.298910233682058</v>
      </c>
      <c r="Y63">
        <f t="shared" si="4"/>
        <v>5.9502247604930174</v>
      </c>
      <c r="Z63">
        <f t="shared" si="5"/>
        <v>1.3749245060034079</v>
      </c>
      <c r="AA63">
        <f t="shared" si="6"/>
        <v>7.6410236284395285</v>
      </c>
      <c r="AC63" s="23">
        <v>40787</v>
      </c>
      <c r="AD63">
        <f t="shared" si="8"/>
        <v>14.966172894935955</v>
      </c>
    </row>
    <row r="64" spans="2:31" x14ac:dyDescent="0.25">
      <c r="B64" s="23">
        <v>40787</v>
      </c>
      <c r="C64">
        <v>7.8740157480314963</v>
      </c>
      <c r="D64">
        <v>16.793893129770993</v>
      </c>
      <c r="E64">
        <v>21.038251366120218</v>
      </c>
      <c r="H64">
        <f t="shared" si="1"/>
        <v>15.926481712579921</v>
      </c>
      <c r="I64">
        <f t="shared" si="2"/>
        <v>21.093575664478184</v>
      </c>
      <c r="J64">
        <f t="shared" si="3"/>
        <v>41.096863362578667</v>
      </c>
      <c r="Y64">
        <f t="shared" si="4"/>
        <v>5.5024052445504017</v>
      </c>
      <c r="Z64">
        <f t="shared" si="5"/>
        <v>1.4384143248890613</v>
      </c>
      <c r="AA64">
        <f t="shared" si="6"/>
        <v>6.121418614503674</v>
      </c>
      <c r="AC64" s="23">
        <v>40787</v>
      </c>
      <c r="AD64">
        <f t="shared" si="8"/>
        <v>13.062238183943137</v>
      </c>
    </row>
    <row r="65" spans="2:31" x14ac:dyDescent="0.25">
      <c r="B65" s="23">
        <v>40787</v>
      </c>
      <c r="C65">
        <v>5.526315789473685</v>
      </c>
      <c r="D65">
        <v>18.061224489795919</v>
      </c>
      <c r="E65">
        <v>33.841807909604512</v>
      </c>
      <c r="H65">
        <f t="shared" si="1"/>
        <v>11.177875454592279</v>
      </c>
      <c r="I65">
        <f t="shared" si="2"/>
        <v>22.685377501496088</v>
      </c>
      <c r="J65">
        <f t="shared" si="3"/>
        <v>66.107782980641062</v>
      </c>
      <c r="Y65">
        <f t="shared" si="4"/>
        <v>3.8618196808462963</v>
      </c>
      <c r="Z65">
        <f t="shared" si="5"/>
        <v>1.5469625673099565</v>
      </c>
      <c r="AA65">
        <f t="shared" si="6"/>
        <v>9.8468199319986667</v>
      </c>
      <c r="AC65" s="23">
        <v>40787</v>
      </c>
      <c r="AD65">
        <f t="shared" si="8"/>
        <v>15.25560218015492</v>
      </c>
    </row>
    <row r="66" spans="2:31" x14ac:dyDescent="0.25">
      <c r="B66" s="23">
        <v>40787</v>
      </c>
      <c r="C66">
        <v>4.6399999999999997</v>
      </c>
      <c r="D66">
        <v>17.512690355329948</v>
      </c>
      <c r="E66">
        <v>14.144736842105262</v>
      </c>
      <c r="H66">
        <f t="shared" si="1"/>
        <v>9.3851571435890957</v>
      </c>
      <c r="I66">
        <f t="shared" si="2"/>
        <v>21.996404064515264</v>
      </c>
      <c r="J66">
        <f t="shared" si="3"/>
        <v>27.630828588527983</v>
      </c>
      <c r="Y66">
        <f t="shared" si="4"/>
        <v>3.2424573625086608</v>
      </c>
      <c r="Z66">
        <f t="shared" si="5"/>
        <v>1.4999800510697077</v>
      </c>
      <c r="AA66">
        <f t="shared" si="6"/>
        <v>4.1156393606911665</v>
      </c>
      <c r="AC66" s="23">
        <v>40787</v>
      </c>
      <c r="AD66">
        <f t="shared" si="8"/>
        <v>8.8580767742695343</v>
      </c>
    </row>
    <row r="67" spans="2:31" x14ac:dyDescent="0.25">
      <c r="B67" s="23">
        <v>40787</v>
      </c>
      <c r="C67">
        <v>6.7241379310344813</v>
      </c>
      <c r="D67">
        <v>15.882352941176469</v>
      </c>
      <c r="E67">
        <v>34.777070063694268</v>
      </c>
      <c r="H67">
        <f t="shared" ref="H67:H100" si="9">C67*$K$1</f>
        <v>13.600666193518679</v>
      </c>
      <c r="I67">
        <f t="shared" ref="I67:I100" si="10">D67*$L$1</f>
        <v>19.94865698536346</v>
      </c>
      <c r="J67">
        <f t="shared" ref="J67:J100" si="11">E67*$M$1</f>
        <v>67.93475710914278</v>
      </c>
      <c r="Y67">
        <f t="shared" ref="Y67:Y100" si="12">(H67/100)*($Q$2)</f>
        <v>4.6988643407341613</v>
      </c>
      <c r="Z67">
        <f t="shared" ref="Z67:Z100" si="13">(I67/100)*$Q$3</f>
        <v>1.36033996447396</v>
      </c>
      <c r="AA67">
        <f t="shared" ref="AA67:AA100" si="14">(J67/100)*$Q$4</f>
        <v>10.118949542956045</v>
      </c>
      <c r="AC67" s="23">
        <v>40787</v>
      </c>
      <c r="AD67">
        <f t="shared" si="8"/>
        <v>16.178153848164165</v>
      </c>
    </row>
    <row r="68" spans="2:31" x14ac:dyDescent="0.25">
      <c r="B68" s="23">
        <v>40787</v>
      </c>
      <c r="C68">
        <v>9.9397590361445793</v>
      </c>
      <c r="D68">
        <v>22.52577319587629</v>
      </c>
      <c r="E68">
        <v>15.172413793103448</v>
      </c>
      <c r="H68">
        <f t="shared" si="9"/>
        <v>20.104784595609175</v>
      </c>
      <c r="I68">
        <f t="shared" si="10"/>
        <v>28.292969214254516</v>
      </c>
      <c r="J68">
        <f t="shared" si="11"/>
        <v>29.638329045721761</v>
      </c>
      <c r="Y68">
        <f t="shared" si="12"/>
        <v>6.9459579457562466</v>
      </c>
      <c r="Z68">
        <f t="shared" si="13"/>
        <v>1.9293557839016893</v>
      </c>
      <c r="AA68">
        <f t="shared" si="14"/>
        <v>4.4146585476026505</v>
      </c>
      <c r="AC68" s="23">
        <v>40787</v>
      </c>
      <c r="AD68">
        <f t="shared" si="8"/>
        <v>13.289972277260587</v>
      </c>
    </row>
    <row r="69" spans="2:31" x14ac:dyDescent="0.25">
      <c r="B69" s="23">
        <v>40787</v>
      </c>
      <c r="C69">
        <v>7.3000000000000007</v>
      </c>
      <c r="D69">
        <v>14.927536231884059</v>
      </c>
      <c r="E69">
        <v>26.276595744680854</v>
      </c>
      <c r="H69">
        <f t="shared" si="9"/>
        <v>14.765441195732846</v>
      </c>
      <c r="I69">
        <f t="shared" si="10"/>
        <v>18.749381847220299</v>
      </c>
      <c r="J69">
        <f t="shared" si="11"/>
        <v>51.329630308149177</v>
      </c>
      <c r="Y69">
        <f t="shared" si="12"/>
        <v>5.1012799022226778</v>
      </c>
      <c r="Z69">
        <f t="shared" si="13"/>
        <v>1.2785589252785312</v>
      </c>
      <c r="AA69">
        <f t="shared" si="14"/>
        <v>7.6455994140420174</v>
      </c>
      <c r="AC69" s="23">
        <v>40787</v>
      </c>
      <c r="AD69">
        <f t="shared" si="8"/>
        <v>14.025438241543227</v>
      </c>
    </row>
    <row r="70" spans="2:31" x14ac:dyDescent="0.25">
      <c r="B70" s="23">
        <v>40787</v>
      </c>
      <c r="C70">
        <v>7.9032258064516139</v>
      </c>
      <c r="D70">
        <v>21.275510204081634</v>
      </c>
      <c r="E70">
        <v>25.348837209302328</v>
      </c>
      <c r="H70">
        <f t="shared" si="9"/>
        <v>15.985563822158849</v>
      </c>
      <c r="I70">
        <f t="shared" si="10"/>
        <v>26.722605700914887</v>
      </c>
      <c r="J70">
        <f t="shared" si="11"/>
        <v>49.517314013491806</v>
      </c>
      <c r="Y70">
        <f t="shared" si="12"/>
        <v>5.5228173930382516</v>
      </c>
      <c r="Z70">
        <f t="shared" si="13"/>
        <v>1.8222694648820679</v>
      </c>
      <c r="AA70">
        <f t="shared" si="14"/>
        <v>7.3756531019936453</v>
      </c>
      <c r="AC70" s="23">
        <v>40787</v>
      </c>
      <c r="AD70">
        <f t="shared" si="8"/>
        <v>14.720739959913965</v>
      </c>
    </row>
    <row r="71" spans="2:31" x14ac:dyDescent="0.25">
      <c r="B71" s="23">
        <v>40817</v>
      </c>
      <c r="C71">
        <v>0.61494796594134349</v>
      </c>
      <c r="D71">
        <v>10.941370767960365</v>
      </c>
      <c r="E71">
        <v>12.100840336134455</v>
      </c>
      <c r="H71">
        <f t="shared" si="9"/>
        <v>1.2438326067866345</v>
      </c>
      <c r="I71">
        <f t="shared" si="10"/>
        <v>13.742652188130776</v>
      </c>
      <c r="J71">
        <f t="shared" si="11"/>
        <v>23.638208956251734</v>
      </c>
      <c r="Y71">
        <f t="shared" si="12"/>
        <v>0.42972899994099883</v>
      </c>
      <c r="Z71">
        <f t="shared" si="13"/>
        <v>0.93713972840859872</v>
      </c>
      <c r="AA71">
        <f t="shared" si="14"/>
        <v>3.5209347010673544</v>
      </c>
      <c r="AC71" s="23">
        <v>40817</v>
      </c>
      <c r="AD71">
        <f t="shared" si="8"/>
        <v>4.8878034294169517</v>
      </c>
      <c r="AE71">
        <v>0.1210854451612903</v>
      </c>
    </row>
    <row r="72" spans="2:31" x14ac:dyDescent="0.25">
      <c r="B72" s="23">
        <v>40817</v>
      </c>
      <c r="C72">
        <v>2.7777777777777781</v>
      </c>
      <c r="D72">
        <v>11.978704525288377</v>
      </c>
      <c r="E72">
        <v>14.909297052154194</v>
      </c>
      <c r="H72">
        <f t="shared" si="9"/>
        <v>5.6185088263823619</v>
      </c>
      <c r="I72">
        <f t="shared" si="10"/>
        <v>15.04557092951104</v>
      </c>
      <c r="J72">
        <f t="shared" si="11"/>
        <v>29.124347509755701</v>
      </c>
      <c r="Y72">
        <f t="shared" si="12"/>
        <v>1.941126294605281</v>
      </c>
      <c r="Z72">
        <f t="shared" si="13"/>
        <v>1.0259884381569353</v>
      </c>
      <c r="AA72">
        <f t="shared" si="14"/>
        <v>4.3381004873435121</v>
      </c>
      <c r="AC72" s="23">
        <v>40817</v>
      </c>
      <c r="AD72">
        <f t="shared" si="8"/>
        <v>7.3052152201057279</v>
      </c>
      <c r="AE72">
        <v>0.1210854451612903</v>
      </c>
    </row>
    <row r="73" spans="2:31" x14ac:dyDescent="0.25">
      <c r="B73" s="23">
        <v>40817</v>
      </c>
      <c r="C73">
        <v>2.4223602484472053</v>
      </c>
      <c r="D73">
        <v>12.254259501965926</v>
      </c>
      <c r="E73">
        <v>20.626003210272874</v>
      </c>
      <c r="H73">
        <f t="shared" si="9"/>
        <v>4.899618877168221</v>
      </c>
      <c r="I73">
        <f t="shared" si="10"/>
        <v>15.391675296459018</v>
      </c>
      <c r="J73">
        <f t="shared" si="11"/>
        <v>40.291563252911914</v>
      </c>
      <c r="Y73">
        <f t="shared" si="12"/>
        <v>1.6927585823762821</v>
      </c>
      <c r="Z73">
        <f t="shared" si="13"/>
        <v>1.0495900070537156</v>
      </c>
      <c r="AA73">
        <f t="shared" si="14"/>
        <v>6.001468363359578</v>
      </c>
      <c r="AC73" s="23">
        <v>40817</v>
      </c>
      <c r="AD73">
        <f t="shared" si="8"/>
        <v>8.7438169527895759</v>
      </c>
      <c r="AE73">
        <v>0.1210854451612903</v>
      </c>
    </row>
    <row r="74" spans="2:31" x14ac:dyDescent="0.25">
      <c r="B74" s="23">
        <v>40817</v>
      </c>
      <c r="C74">
        <v>3.5502958579881652</v>
      </c>
      <c r="D74">
        <v>10.051546391752579</v>
      </c>
      <c r="E74">
        <v>8.6394557823129254</v>
      </c>
      <c r="H74">
        <f t="shared" si="9"/>
        <v>7.181052701175088</v>
      </c>
      <c r="I74">
        <f t="shared" si="10"/>
        <v>12.625009145948813</v>
      </c>
      <c r="J74">
        <f t="shared" si="11"/>
        <v>16.87661810071015</v>
      </c>
      <c r="Y74">
        <f t="shared" si="12"/>
        <v>2.4809661516848553</v>
      </c>
      <c r="Z74">
        <f t="shared" si="13"/>
        <v>0.86092534979594837</v>
      </c>
      <c r="AA74">
        <f t="shared" si="14"/>
        <v>2.5137890276469634</v>
      </c>
      <c r="AC74" s="23">
        <v>40817</v>
      </c>
      <c r="AD74">
        <f t="shared" si="8"/>
        <v>5.8556805291277669</v>
      </c>
      <c r="AE74">
        <v>0.1210854451612903</v>
      </c>
    </row>
    <row r="75" spans="2:31" x14ac:dyDescent="0.25">
      <c r="B75" s="23">
        <v>40817</v>
      </c>
      <c r="C75">
        <v>3.4782608695652173</v>
      </c>
      <c r="D75">
        <v>10.467205750224618</v>
      </c>
      <c r="E75">
        <v>12.917933130699089</v>
      </c>
      <c r="H75">
        <f t="shared" si="9"/>
        <v>7.0353501826005216</v>
      </c>
      <c r="I75">
        <f t="shared" si="10"/>
        <v>13.147088336332345</v>
      </c>
      <c r="J75">
        <f t="shared" si="11"/>
        <v>25.234346883705491</v>
      </c>
      <c r="Y75">
        <f t="shared" si="12"/>
        <v>2.4306277080274823</v>
      </c>
      <c r="Z75">
        <f t="shared" si="13"/>
        <v>0.89652700397347107</v>
      </c>
      <c r="AA75">
        <f t="shared" si="14"/>
        <v>3.7586810306163763</v>
      </c>
      <c r="AC75" s="23">
        <v>40817</v>
      </c>
      <c r="AD75">
        <f t="shared" si="8"/>
        <v>7.0858357426173297</v>
      </c>
      <c r="AE75">
        <v>0.1210854451612903</v>
      </c>
    </row>
    <row r="76" spans="2:31" x14ac:dyDescent="0.25">
      <c r="B76" s="23">
        <v>40817</v>
      </c>
      <c r="C76">
        <v>6.3996696944673817</v>
      </c>
      <c r="D76">
        <v>23.368022705771047</v>
      </c>
      <c r="E76">
        <v>21.428571428571431</v>
      </c>
      <c r="H76">
        <f t="shared" si="9"/>
        <v>12.944376239146809</v>
      </c>
      <c r="I76">
        <f t="shared" si="10"/>
        <v>29.350856961190356</v>
      </c>
      <c r="J76">
        <f t="shared" si="11"/>
        <v>41.85932836002911</v>
      </c>
      <c r="Y76">
        <f t="shared" si="12"/>
        <v>4.4721241634589042</v>
      </c>
      <c r="Z76">
        <f t="shared" si="13"/>
        <v>2.001495325984147</v>
      </c>
      <c r="AA76">
        <f t="shared" si="14"/>
        <v>6.2349885331401058</v>
      </c>
      <c r="AC76" s="23">
        <v>40817</v>
      </c>
      <c r="AD76">
        <f t="shared" si="8"/>
        <v>12.708608022583157</v>
      </c>
      <c r="AE76">
        <v>0.1210854451612903</v>
      </c>
    </row>
    <row r="77" spans="2:31" x14ac:dyDescent="0.25">
      <c r="B77" s="23">
        <v>40817</v>
      </c>
      <c r="C77">
        <v>2.9556650246305418</v>
      </c>
      <c r="D77">
        <v>7.6830732292917174</v>
      </c>
      <c r="E77">
        <v>3.9377289377289371</v>
      </c>
      <c r="H77">
        <f t="shared" si="9"/>
        <v>5.9783148103378814</v>
      </c>
      <c r="I77">
        <f t="shared" si="10"/>
        <v>9.6501439687321362</v>
      </c>
      <c r="J77">
        <f t="shared" si="11"/>
        <v>7.6920988012019285</v>
      </c>
      <c r="Y77">
        <f t="shared" si="12"/>
        <v>2.0654348750479832</v>
      </c>
      <c r="Z77">
        <f t="shared" si="13"/>
        <v>0.6580631725346443</v>
      </c>
      <c r="AA77">
        <f t="shared" si="14"/>
        <v>1.1457457560898483</v>
      </c>
      <c r="AC77" s="23">
        <v>40817</v>
      </c>
      <c r="AD77">
        <f t="shared" si="8"/>
        <v>3.8692438036724757</v>
      </c>
      <c r="AE77">
        <v>0.1210854451612903</v>
      </c>
    </row>
    <row r="78" spans="2:31" x14ac:dyDescent="0.25">
      <c r="B78" s="23">
        <v>40817</v>
      </c>
      <c r="C78">
        <v>1.360544217687075</v>
      </c>
      <c r="D78">
        <v>10.941043083900228</v>
      </c>
      <c r="E78">
        <v>14.103730664240215</v>
      </c>
      <c r="H78">
        <f t="shared" si="9"/>
        <v>2.7519226904729934</v>
      </c>
      <c r="I78">
        <f t="shared" si="10"/>
        <v>13.742240608250928</v>
      </c>
      <c r="J78">
        <f t="shared" si="11"/>
        <v>27.550725672205989</v>
      </c>
      <c r="Y78">
        <f t="shared" si="12"/>
        <v>0.95075573613319886</v>
      </c>
      <c r="Z78">
        <f t="shared" si="13"/>
        <v>0.93711166192976036</v>
      </c>
      <c r="AA78">
        <f t="shared" si="14"/>
        <v>4.1037079517482642</v>
      </c>
      <c r="AC78" s="23">
        <v>40817</v>
      </c>
      <c r="AD78">
        <f t="shared" si="8"/>
        <v>5.9915753498112236</v>
      </c>
      <c r="AE78">
        <v>0.1210854451612903</v>
      </c>
    </row>
    <row r="79" spans="2:31" x14ac:dyDescent="0.25">
      <c r="B79" s="23">
        <v>40817</v>
      </c>
      <c r="C79">
        <v>1.873536299765808</v>
      </c>
      <c r="D79">
        <v>8.8571428571428559</v>
      </c>
      <c r="E79">
        <v>1.5796703296703296</v>
      </c>
      <c r="H79">
        <f t="shared" si="9"/>
        <v>3.7895328852414991</v>
      </c>
      <c r="I79">
        <f t="shared" si="10"/>
        <v>11.124806593954013</v>
      </c>
      <c r="J79">
        <f t="shared" si="11"/>
        <v>3.0857838214124023</v>
      </c>
      <c r="Y79">
        <f t="shared" si="12"/>
        <v>1.309237407134241</v>
      </c>
      <c r="Z79">
        <f t="shared" si="13"/>
        <v>0.75862345108759444</v>
      </c>
      <c r="AA79">
        <f t="shared" si="14"/>
        <v>0.45963056494302063</v>
      </c>
      <c r="AC79" s="23">
        <v>40817</v>
      </c>
      <c r="AD79">
        <f t="shared" si="8"/>
        <v>2.527491423164856</v>
      </c>
      <c r="AE79">
        <v>0.1210854451612903</v>
      </c>
    </row>
    <row r="80" spans="2:31" x14ac:dyDescent="0.25">
      <c r="B80" s="23">
        <v>40817</v>
      </c>
      <c r="C80">
        <v>2.753872633390706</v>
      </c>
      <c r="D80">
        <v>8.2142857142857153</v>
      </c>
      <c r="E80">
        <v>29.125615763546797</v>
      </c>
      <c r="H80">
        <f t="shared" si="9"/>
        <v>5.5701567710778663</v>
      </c>
      <c r="I80">
        <f t="shared" si="10"/>
        <v>10.317360954070256</v>
      </c>
      <c r="J80">
        <f t="shared" si="11"/>
        <v>56.895006650269444</v>
      </c>
      <c r="Y80">
        <f t="shared" si="12"/>
        <v>1.9244212490406918</v>
      </c>
      <c r="Z80">
        <f t="shared" si="13"/>
        <v>0.70356207157317252</v>
      </c>
      <c r="AA80">
        <f t="shared" si="14"/>
        <v>8.4745677476300862</v>
      </c>
      <c r="AC80" s="23">
        <v>40817</v>
      </c>
      <c r="AD80">
        <f t="shared" si="8"/>
        <v>11.102551068243951</v>
      </c>
      <c r="AE80">
        <v>0.1210854451612903</v>
      </c>
    </row>
    <row r="81" spans="2:31" x14ac:dyDescent="0.25">
      <c r="B81" s="23">
        <v>40848</v>
      </c>
      <c r="C81">
        <v>4.1015624999999991</v>
      </c>
      <c r="D81">
        <v>9.0553977272727266</v>
      </c>
      <c r="E81">
        <v>3.454773869346734</v>
      </c>
      <c r="H81">
        <f t="shared" si="9"/>
        <v>8.2960794389552035</v>
      </c>
      <c r="I81">
        <f t="shared" si="10"/>
        <v>11.373819974688367</v>
      </c>
      <c r="J81">
        <f t="shared" si="11"/>
        <v>6.7486773109762179</v>
      </c>
      <c r="Y81">
        <f t="shared" si="12"/>
        <v>2.8661942943781091</v>
      </c>
      <c r="Z81">
        <f t="shared" si="13"/>
        <v>0.77560418586839952</v>
      </c>
      <c r="AA81">
        <f t="shared" si="14"/>
        <v>1.005222188131885</v>
      </c>
      <c r="AC81" s="23">
        <v>40848</v>
      </c>
      <c r="AD81">
        <f t="shared" si="8"/>
        <v>4.6470206683783939</v>
      </c>
      <c r="AE81">
        <v>5.5807272727272761E-2</v>
      </c>
    </row>
    <row r="82" spans="2:31" x14ac:dyDescent="0.25">
      <c r="B82" s="23">
        <v>40848</v>
      </c>
      <c r="C82">
        <v>2.3347701149425286</v>
      </c>
      <c r="D82">
        <v>7.259615384615385</v>
      </c>
      <c r="E82">
        <v>13.760964912280702</v>
      </c>
      <c r="H82">
        <f t="shared" si="9"/>
        <v>4.7224535394162084</v>
      </c>
      <c r="I82">
        <f t="shared" si="10"/>
        <v>9.1182696726189469</v>
      </c>
      <c r="J82">
        <f t="shared" si="11"/>
        <v>26.881154944653197</v>
      </c>
      <c r="Y82">
        <f t="shared" si="12"/>
        <v>1.6315501183104728</v>
      </c>
      <c r="Z82">
        <f t="shared" si="13"/>
        <v>0.62179356994384882</v>
      </c>
      <c r="AA82">
        <f t="shared" si="14"/>
        <v>4.0039747268739641</v>
      </c>
      <c r="AC82" s="23">
        <v>40848</v>
      </c>
      <c r="AD82">
        <f t="shared" si="8"/>
        <v>6.2573184151282852</v>
      </c>
      <c r="AE82">
        <v>5.5807272727272761E-2</v>
      </c>
    </row>
    <row r="83" spans="2:31" x14ac:dyDescent="0.25">
      <c r="B83" s="23">
        <v>40848</v>
      </c>
      <c r="C83">
        <v>3.4926470588235294</v>
      </c>
      <c r="D83">
        <v>10.602678571428569</v>
      </c>
      <c r="E83">
        <v>3.8060897435897432</v>
      </c>
      <c r="H83">
        <f t="shared" si="9"/>
        <v>7.0644485978778215</v>
      </c>
      <c r="I83">
        <f t="shared" si="10"/>
        <v>13.317245796693941</v>
      </c>
      <c r="J83">
        <f t="shared" si="11"/>
        <v>7.4349501494175625</v>
      </c>
      <c r="Y83">
        <f t="shared" si="12"/>
        <v>2.4406808557169337</v>
      </c>
      <c r="Z83">
        <f t="shared" si="13"/>
        <v>0.90813039129689355</v>
      </c>
      <c r="AA83">
        <f t="shared" si="14"/>
        <v>1.1074432090112634</v>
      </c>
      <c r="AC83" s="23">
        <v>40848</v>
      </c>
      <c r="AD83">
        <f t="shared" si="8"/>
        <v>4.456254456025091</v>
      </c>
      <c r="AE83">
        <v>5.5807272727272761E-2</v>
      </c>
    </row>
    <row r="84" spans="2:31" x14ac:dyDescent="0.25">
      <c r="B84" s="23">
        <v>40848</v>
      </c>
      <c r="C84">
        <v>2.7134146341463414</v>
      </c>
      <c r="D84">
        <v>5.5121527777777786</v>
      </c>
      <c r="E84">
        <v>9.5323741007194265</v>
      </c>
      <c r="H84">
        <f t="shared" si="9"/>
        <v>5.4883238657710622</v>
      </c>
      <c r="I84">
        <f t="shared" si="10"/>
        <v>6.923410241673051</v>
      </c>
      <c r="J84">
        <f t="shared" si="11"/>
        <v>18.620876284857076</v>
      </c>
      <c r="Y84">
        <f t="shared" si="12"/>
        <v>1.8961489780229632</v>
      </c>
      <c r="Z84">
        <f t="shared" si="13"/>
        <v>0.47212158939353133</v>
      </c>
      <c r="AA84">
        <f t="shared" si="14"/>
        <v>2.7735980165407432</v>
      </c>
      <c r="AC84" s="23">
        <v>40848</v>
      </c>
      <c r="AD84">
        <f t="shared" si="8"/>
        <v>5.1418685839572378</v>
      </c>
      <c r="AE84">
        <v>5.5807272727272761E-2</v>
      </c>
    </row>
    <row r="85" spans="2:31" x14ac:dyDescent="0.25">
      <c r="B85" s="23">
        <v>40848</v>
      </c>
      <c r="C85">
        <v>2.1404109589041096</v>
      </c>
      <c r="D85">
        <v>8.310055865921786</v>
      </c>
      <c r="E85">
        <v>11.187845303867402</v>
      </c>
      <c r="H85">
        <f t="shared" si="9"/>
        <v>4.3293304312877785</v>
      </c>
      <c r="I85">
        <f t="shared" si="10"/>
        <v>10.437650807311782</v>
      </c>
      <c r="J85">
        <f t="shared" si="11"/>
        <v>21.854732210070441</v>
      </c>
      <c r="Y85">
        <f t="shared" si="12"/>
        <v>1.4957308776924252</v>
      </c>
      <c r="Z85">
        <f t="shared" si="13"/>
        <v>0.71176488416377515</v>
      </c>
      <c r="AA85">
        <f t="shared" si="14"/>
        <v>3.2552840684074025</v>
      </c>
      <c r="AC85" s="23">
        <v>40848</v>
      </c>
      <c r="AD85">
        <f t="shared" si="8"/>
        <v>5.462779830263603</v>
      </c>
      <c r="AE85">
        <v>5.5807272727272761E-2</v>
      </c>
    </row>
    <row r="86" spans="2:31" x14ac:dyDescent="0.25">
      <c r="B86" s="23">
        <v>40848</v>
      </c>
      <c r="C86">
        <v>3.4841954022988508</v>
      </c>
      <c r="D86">
        <v>7.9353932584269637</v>
      </c>
      <c r="E86">
        <v>2.5</v>
      </c>
      <c r="H86">
        <f t="shared" si="9"/>
        <v>7.0473537434364966</v>
      </c>
      <c r="I86">
        <f t="shared" si="10"/>
        <v>9.9670646246575103</v>
      </c>
      <c r="J86">
        <f t="shared" si="11"/>
        <v>4.8835883086700624</v>
      </c>
      <c r="Y86">
        <f t="shared" si="12"/>
        <v>2.4347747919402445</v>
      </c>
      <c r="Z86">
        <f t="shared" si="13"/>
        <v>0.67967464413089795</v>
      </c>
      <c r="AA86">
        <f t="shared" si="14"/>
        <v>0.72741532886634563</v>
      </c>
      <c r="AC86" s="23">
        <v>40848</v>
      </c>
      <c r="AD86">
        <f t="shared" si="8"/>
        <v>3.8418647649374877</v>
      </c>
      <c r="AE86">
        <v>5.5807272727272761E-2</v>
      </c>
    </row>
    <row r="87" spans="2:31" x14ac:dyDescent="0.25">
      <c r="B87" s="23">
        <v>40848</v>
      </c>
      <c r="C87">
        <v>2.5337837837837838</v>
      </c>
      <c r="D87">
        <v>9.6088435374149661</v>
      </c>
      <c r="E87">
        <v>8.6805555555555536</v>
      </c>
      <c r="H87">
        <f t="shared" si="9"/>
        <v>5.1249911592001265</v>
      </c>
      <c r="I87">
        <f t="shared" si="10"/>
        <v>12.068962606728146</v>
      </c>
      <c r="J87">
        <f t="shared" si="11"/>
        <v>16.956903849548826</v>
      </c>
      <c r="Y87">
        <f t="shared" si="12"/>
        <v>1.7706219579169789</v>
      </c>
      <c r="Z87">
        <f t="shared" si="13"/>
        <v>0.82300739221292429</v>
      </c>
      <c r="AA87">
        <f t="shared" si="14"/>
        <v>2.5257476696748111</v>
      </c>
      <c r="AC87" s="23">
        <v>40848</v>
      </c>
      <c r="AD87">
        <f t="shared" si="8"/>
        <v>5.1193770198047144</v>
      </c>
      <c r="AE87">
        <v>5.5807272727272761E-2</v>
      </c>
    </row>
    <row r="88" spans="2:31" x14ac:dyDescent="0.25">
      <c r="B88" s="23">
        <v>40848</v>
      </c>
      <c r="C88">
        <v>1.9642857142857142</v>
      </c>
      <c r="D88">
        <v>6.1580882352941169</v>
      </c>
      <c r="E88">
        <v>2.1857923497267762</v>
      </c>
      <c r="H88">
        <f t="shared" si="9"/>
        <v>3.9730883843703837</v>
      </c>
      <c r="I88">
        <f t="shared" si="10"/>
        <v>7.7347223265008775</v>
      </c>
      <c r="J88">
        <f t="shared" si="11"/>
        <v>4.2698039857224597</v>
      </c>
      <c r="Y88">
        <f t="shared" si="12"/>
        <v>1.3726535940423057</v>
      </c>
      <c r="Z88">
        <f t="shared" si="13"/>
        <v>0.52744662974395429</v>
      </c>
      <c r="AA88">
        <f t="shared" si="14"/>
        <v>0.63599154436401817</v>
      </c>
      <c r="AC88" s="23">
        <v>40848</v>
      </c>
      <c r="AD88">
        <f t="shared" si="8"/>
        <v>2.5360917681502779</v>
      </c>
      <c r="AE88">
        <v>5.5807272727272761E-2</v>
      </c>
    </row>
    <row r="89" spans="2:31" x14ac:dyDescent="0.25">
      <c r="B89" s="23">
        <v>40848</v>
      </c>
      <c r="C89">
        <v>1.3541666666666667</v>
      </c>
      <c r="D89">
        <v>8.8709677419354822</v>
      </c>
      <c r="E89">
        <v>0.83892617449664431</v>
      </c>
      <c r="H89">
        <f t="shared" si="9"/>
        <v>2.739023052861401</v>
      </c>
      <c r="I89">
        <f t="shared" si="10"/>
        <v>11.142171016317103</v>
      </c>
      <c r="J89">
        <f t="shared" si="11"/>
        <v>1.6387880230436451</v>
      </c>
      <c r="Y89">
        <f t="shared" si="12"/>
        <v>0.9462990686200744</v>
      </c>
      <c r="Z89">
        <f t="shared" si="13"/>
        <v>0.75980756677607664</v>
      </c>
      <c r="AA89">
        <f t="shared" si="14"/>
        <v>0.24409910364642473</v>
      </c>
      <c r="AC89" s="23">
        <v>40848</v>
      </c>
      <c r="AD89">
        <f t="shared" si="8"/>
        <v>1.9502057390425755</v>
      </c>
      <c r="AE89">
        <v>5.5807272727272761E-2</v>
      </c>
    </row>
    <row r="90" spans="2:31" x14ac:dyDescent="0.25">
      <c r="B90" s="23">
        <v>40848</v>
      </c>
      <c r="C90">
        <v>3.7828947368421044</v>
      </c>
      <c r="D90">
        <v>7.4928977272727266</v>
      </c>
      <c r="E90">
        <v>11.339820359281436</v>
      </c>
      <c r="H90">
        <f t="shared" si="9"/>
        <v>7.6515218885601879</v>
      </c>
      <c r="I90">
        <f t="shared" si="10"/>
        <v>9.4112784888597858</v>
      </c>
      <c r="J90">
        <f t="shared" si="11"/>
        <v>22.151605651602228</v>
      </c>
      <c r="Y90">
        <f t="shared" si="12"/>
        <v>2.6435075196269278</v>
      </c>
      <c r="Z90">
        <f t="shared" si="13"/>
        <v>0.64177444399306782</v>
      </c>
      <c r="AA90">
        <f t="shared" si="14"/>
        <v>3.2995036623727954</v>
      </c>
      <c r="AC90" s="23">
        <v>40848</v>
      </c>
      <c r="AD90">
        <f t="shared" si="8"/>
        <v>6.584785625992791</v>
      </c>
      <c r="AE90">
        <v>5.5807272727272761E-2</v>
      </c>
    </row>
    <row r="91" spans="2:31" x14ac:dyDescent="0.25">
      <c r="B91" s="23">
        <v>40878</v>
      </c>
      <c r="E91">
        <v>12.025605852766345</v>
      </c>
      <c r="H91">
        <f t="shared" si="9"/>
        <v>0</v>
      </c>
      <c r="I91">
        <f t="shared" si="10"/>
        <v>0</v>
      </c>
      <c r="J91">
        <f t="shared" si="11"/>
        <v>23.491243258897601</v>
      </c>
      <c r="Y91">
        <f t="shared" si="12"/>
        <v>0</v>
      </c>
      <c r="Z91">
        <f t="shared" si="13"/>
        <v>0</v>
      </c>
      <c r="AA91">
        <f t="shared" si="14"/>
        <v>3.4990440144828332</v>
      </c>
      <c r="AC91" s="23">
        <v>40878</v>
      </c>
      <c r="AD91">
        <f t="shared" si="8"/>
        <v>3.4990440144828332</v>
      </c>
      <c r="AE91">
        <v>0.27567674434087885</v>
      </c>
    </row>
    <row r="92" spans="2:31" x14ac:dyDescent="0.25">
      <c r="B92" s="23">
        <v>40878</v>
      </c>
      <c r="C92">
        <v>1.7928756782259962</v>
      </c>
      <c r="D92">
        <v>5.9829059829059821</v>
      </c>
      <c r="E92">
        <v>2.7944111776447107</v>
      </c>
      <c r="H92">
        <f t="shared" si="9"/>
        <v>3.6263836161788481</v>
      </c>
      <c r="I92">
        <f t="shared" si="10"/>
        <v>7.5146887662496091</v>
      </c>
      <c r="J92">
        <f t="shared" si="11"/>
        <v>5.4587015027050603</v>
      </c>
      <c r="Y92">
        <f t="shared" si="12"/>
        <v>1.2528713239065927</v>
      </c>
      <c r="Z92">
        <f t="shared" si="13"/>
        <v>0.51244208854827866</v>
      </c>
      <c r="AA92">
        <f t="shared" si="14"/>
        <v>0.81307901030968777</v>
      </c>
      <c r="AC92" s="23">
        <v>40878</v>
      </c>
      <c r="AD92">
        <f t="shared" si="8"/>
        <v>2.5783924227645594</v>
      </c>
      <c r="AE92">
        <v>0.27567674434087885</v>
      </c>
    </row>
    <row r="93" spans="2:31" x14ac:dyDescent="0.25">
      <c r="B93" s="23">
        <v>40878</v>
      </c>
      <c r="C93">
        <v>4.7266313932980601</v>
      </c>
      <c r="D93">
        <v>14.857632198672659</v>
      </c>
      <c r="E93">
        <v>9.0590590590590594</v>
      </c>
      <c r="H93">
        <f t="shared" si="9"/>
        <v>9.5603832728283997</v>
      </c>
      <c r="I93">
        <f t="shared" si="10"/>
        <v>18.661580525489669</v>
      </c>
      <c r="J93">
        <f t="shared" si="11"/>
        <v>17.696285963348977</v>
      </c>
      <c r="Y93">
        <f t="shared" si="12"/>
        <v>3.3029958536775577</v>
      </c>
      <c r="Z93">
        <f t="shared" si="13"/>
        <v>1.2725715724972666</v>
      </c>
      <c r="AA93">
        <f t="shared" si="14"/>
        <v>2.6358793698660374</v>
      </c>
      <c r="AC93" s="23">
        <v>40878</v>
      </c>
      <c r="AD93">
        <f t="shared" si="8"/>
        <v>7.2114467960408621</v>
      </c>
      <c r="AE93">
        <v>0.27567674434087885</v>
      </c>
    </row>
    <row r="94" spans="2:31" x14ac:dyDescent="0.25">
      <c r="B94" s="23">
        <v>40878</v>
      </c>
      <c r="C94">
        <v>0.2743484224965706</v>
      </c>
      <c r="D94">
        <v>6.25</v>
      </c>
      <c r="H94">
        <f t="shared" si="9"/>
        <v>0.5549144519883813</v>
      </c>
      <c r="I94">
        <f t="shared" si="10"/>
        <v>7.8501659433143249</v>
      </c>
      <c r="J94">
        <f t="shared" si="11"/>
        <v>0</v>
      </c>
      <c r="Y94">
        <f t="shared" si="12"/>
        <v>0.19171617724496598</v>
      </c>
      <c r="Z94">
        <f t="shared" si="13"/>
        <v>0.53531896750132679</v>
      </c>
      <c r="AA94">
        <f t="shared" si="14"/>
        <v>0</v>
      </c>
      <c r="AC94" s="23">
        <v>40878</v>
      </c>
      <c r="AD94">
        <f t="shared" si="8"/>
        <v>0.72703514474629283</v>
      </c>
      <c r="AE94">
        <v>0.27567674434087885</v>
      </c>
    </row>
    <row r="95" spans="2:31" x14ac:dyDescent="0.25">
      <c r="B95" s="23">
        <v>40878</v>
      </c>
      <c r="C95">
        <v>0.73548726030995537</v>
      </c>
      <c r="D95">
        <v>8.3333333333333321</v>
      </c>
      <c r="E95">
        <v>8.6355785837651116</v>
      </c>
      <c r="H95">
        <f t="shared" si="9"/>
        <v>1.4876429989475757</v>
      </c>
      <c r="I95">
        <f t="shared" si="10"/>
        <v>10.466887924419098</v>
      </c>
      <c r="J95">
        <f t="shared" si="11"/>
        <v>16.86904424411075</v>
      </c>
      <c r="Y95">
        <f t="shared" si="12"/>
        <v>0.51396251772054724</v>
      </c>
      <c r="Z95">
        <f t="shared" si="13"/>
        <v>0.71375862333510232</v>
      </c>
      <c r="AA95">
        <f t="shared" si="14"/>
        <v>2.5126608941842683</v>
      </c>
      <c r="AC95" s="23">
        <v>40878</v>
      </c>
      <c r="AD95">
        <f t="shared" si="8"/>
        <v>3.740382035239918</v>
      </c>
      <c r="AE95">
        <v>0.27567674434087885</v>
      </c>
    </row>
    <row r="96" spans="2:31" x14ac:dyDescent="0.25">
      <c r="B96" s="23">
        <v>40878</v>
      </c>
      <c r="C96">
        <v>2.2868506089982596</v>
      </c>
      <c r="D96">
        <v>8.827480330071003</v>
      </c>
      <c r="E96">
        <v>3.7718700295387411</v>
      </c>
      <c r="H96">
        <f t="shared" si="9"/>
        <v>4.6255285192588556</v>
      </c>
      <c r="I96">
        <f t="shared" si="10"/>
        <v>11.087549672384077</v>
      </c>
      <c r="J96">
        <f t="shared" si="11"/>
        <v>7.3681041512313596</v>
      </c>
      <c r="Y96">
        <f t="shared" si="12"/>
        <v>1.5980637056258236</v>
      </c>
      <c r="Z96">
        <f t="shared" si="13"/>
        <v>0.75608282494910095</v>
      </c>
      <c r="AA96">
        <f t="shared" si="14"/>
        <v>1.0974864311912145</v>
      </c>
      <c r="AC96" s="23">
        <v>40878</v>
      </c>
      <c r="AD96">
        <f t="shared" si="8"/>
        <v>3.4516329617661388</v>
      </c>
      <c r="AE96">
        <v>0.27567674434087885</v>
      </c>
    </row>
    <row r="97" spans="2:31" x14ac:dyDescent="0.25">
      <c r="B97" s="23">
        <v>40878</v>
      </c>
      <c r="C97">
        <v>1.5786278081360043</v>
      </c>
      <c r="D97">
        <v>7.771706132361869</v>
      </c>
      <c r="E97">
        <v>10.840108401084011</v>
      </c>
      <c r="H97">
        <f t="shared" si="9"/>
        <v>3.193032338490521</v>
      </c>
      <c r="I97">
        <f t="shared" si="10"/>
        <v>9.7614692482742775</v>
      </c>
      <c r="J97">
        <f t="shared" si="11"/>
        <v>21.175450660900001</v>
      </c>
      <c r="Y97">
        <f t="shared" si="12"/>
        <v>1.1031537411964432</v>
      </c>
      <c r="Z97">
        <f t="shared" si="13"/>
        <v>0.6656546723999498</v>
      </c>
      <c r="AA97">
        <f t="shared" si="14"/>
        <v>3.1541044070085449</v>
      </c>
      <c r="AC97" s="23">
        <v>40878</v>
      </c>
      <c r="AD97">
        <f t="shared" si="8"/>
        <v>4.922912820604938</v>
      </c>
      <c r="AE97">
        <v>0.27567674434087885</v>
      </c>
    </row>
    <row r="98" spans="2:31" x14ac:dyDescent="0.25">
      <c r="B98" s="23">
        <v>40878</v>
      </c>
      <c r="C98">
        <v>1.4245014245014245</v>
      </c>
      <c r="D98">
        <v>9.6491228070175428</v>
      </c>
      <c r="E98">
        <v>3.6273386788850703</v>
      </c>
      <c r="H98">
        <f t="shared" si="9"/>
        <v>2.8812865776319798</v>
      </c>
      <c r="I98">
        <f t="shared" si="10"/>
        <v>12.11955443880106</v>
      </c>
      <c r="J98">
        <f t="shared" si="11"/>
        <v>7.085771505515936</v>
      </c>
      <c r="Y98">
        <f t="shared" si="12"/>
        <v>0.99544938184886178</v>
      </c>
      <c r="Z98">
        <f t="shared" si="13"/>
        <v>0.82645735333538162</v>
      </c>
      <c r="AA98">
        <f t="shared" si="14"/>
        <v>1.0554327032043198</v>
      </c>
      <c r="AC98" s="23">
        <v>40878</v>
      </c>
      <c r="AD98">
        <f t="shared" ref="AD98:AD100" si="15">SUM(Y98:AA98)</f>
        <v>2.8773394383885633</v>
      </c>
      <c r="AE98">
        <v>0.27567674434087885</v>
      </c>
    </row>
    <row r="99" spans="2:31" x14ac:dyDescent="0.25">
      <c r="B99" s="23">
        <v>40878</v>
      </c>
      <c r="C99">
        <v>3.3907146583202921</v>
      </c>
      <c r="D99">
        <v>9.0439276485788103</v>
      </c>
      <c r="E99">
        <v>11.513687600644124</v>
      </c>
      <c r="H99">
        <f t="shared" si="9"/>
        <v>6.8582736847859804</v>
      </c>
      <c r="I99">
        <f t="shared" si="10"/>
        <v>11.359413251307549</v>
      </c>
      <c r="J99">
        <f t="shared" si="11"/>
        <v>22.491244062474042</v>
      </c>
      <c r="Y99">
        <f t="shared" si="12"/>
        <v>2.3694499370768685</v>
      </c>
      <c r="Z99">
        <f t="shared" si="13"/>
        <v>0.77462176175902586</v>
      </c>
      <c r="AA99">
        <f t="shared" si="14"/>
        <v>3.3500931409947645</v>
      </c>
      <c r="AC99" s="23">
        <v>40878</v>
      </c>
      <c r="AD99">
        <f t="shared" si="15"/>
        <v>6.4941648398306588</v>
      </c>
      <c r="AE99">
        <v>0.27567674434087885</v>
      </c>
    </row>
    <row r="100" spans="2:31" x14ac:dyDescent="0.25">
      <c r="B100" s="23">
        <v>40878</v>
      </c>
      <c r="C100">
        <v>1.7283950617283952</v>
      </c>
      <c r="D100">
        <v>10.797237915881983</v>
      </c>
      <c r="E100">
        <v>3.0370370370370372</v>
      </c>
      <c r="H100">
        <f t="shared" si="9"/>
        <v>3.4959610475268028</v>
      </c>
      <c r="I100">
        <f t="shared" si="10"/>
        <v>13.56161749905902</v>
      </c>
      <c r="J100">
        <f t="shared" si="11"/>
        <v>5.9326554268288172</v>
      </c>
      <c r="Y100">
        <f t="shared" si="12"/>
        <v>1.2078119166432859</v>
      </c>
      <c r="Z100">
        <f t="shared" si="13"/>
        <v>0.92479460047937934</v>
      </c>
      <c r="AA100">
        <f t="shared" si="14"/>
        <v>0.88367491803022746</v>
      </c>
      <c r="AC100" s="23">
        <v>40878</v>
      </c>
      <c r="AD100">
        <f t="shared" si="15"/>
        <v>3.0162814351528926</v>
      </c>
      <c r="AE100">
        <v>0.27567674434087885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1"/>
  <sheetViews>
    <sheetView tabSelected="1" workbookViewId="0">
      <selection activeCell="L24" sqref="L24"/>
    </sheetView>
  </sheetViews>
  <sheetFormatPr defaultRowHeight="15" x14ac:dyDescent="0.25"/>
  <sheetData>
    <row r="1" spans="1:36" x14ac:dyDescent="0.25">
      <c r="A1" t="s">
        <v>23</v>
      </c>
      <c r="B1" t="s">
        <v>44</v>
      </c>
      <c r="C1" t="s">
        <v>10</v>
      </c>
      <c r="D1" t="s">
        <v>11</v>
      </c>
      <c r="E1" t="s">
        <v>12</v>
      </c>
      <c r="G1" t="s">
        <v>45</v>
      </c>
      <c r="H1" t="s">
        <v>10</v>
      </c>
      <c r="I1" t="s">
        <v>11</v>
      </c>
      <c r="J1" t="s">
        <v>12</v>
      </c>
      <c r="K1">
        <v>2.02266317749765</v>
      </c>
      <c r="L1">
        <v>1.2560265509302919</v>
      </c>
      <c r="M1">
        <v>1.9534353234680251</v>
      </c>
      <c r="N1" t="s">
        <v>46</v>
      </c>
      <c r="P1" t="s">
        <v>19</v>
      </c>
      <c r="U1" t="s">
        <v>47</v>
      </c>
      <c r="Y1" t="s">
        <v>10</v>
      </c>
      <c r="Z1" t="s">
        <v>11</v>
      </c>
      <c r="AA1" t="s">
        <v>12</v>
      </c>
      <c r="AD1" t="s">
        <v>52</v>
      </c>
      <c r="AE1" t="s">
        <v>49</v>
      </c>
      <c r="AF1" t="s">
        <v>50</v>
      </c>
      <c r="AH1" t="s">
        <v>15</v>
      </c>
    </row>
    <row r="2" spans="1:36" x14ac:dyDescent="0.25">
      <c r="B2" s="23">
        <v>40513</v>
      </c>
      <c r="C2">
        <v>1.4309764309764312</v>
      </c>
      <c r="D2">
        <v>1.8660071942446046</v>
      </c>
      <c r="E2">
        <v>2.0753205128205132</v>
      </c>
      <c r="H2">
        <f>C2*$K$1</f>
        <v>2.894383334803035</v>
      </c>
      <c r="I2">
        <f>D2*$L$1</f>
        <v>2.3437545801981621</v>
      </c>
      <c r="J2">
        <f>E2*$M$1</f>
        <v>4.0540043972613669</v>
      </c>
      <c r="P2" t="s">
        <v>26</v>
      </c>
      <c r="Q2">
        <v>34.548780727913012</v>
      </c>
      <c r="Y2">
        <f>(H2/100)*($Q$2)</f>
        <v>0.99997415176635696</v>
      </c>
      <c r="Z2">
        <f>(I2/100)*$Q$3</f>
        <v>0.15982544713169114</v>
      </c>
      <c r="AA2">
        <f>(J2/100)*$Q$4</f>
        <v>0.60384798133456274</v>
      </c>
      <c r="AC2" s="23">
        <v>40513</v>
      </c>
      <c r="AD2">
        <f t="shared" ref="AD2:AD33" si="0">SUM(Y2:AA2)</f>
        <v>1.7636475802326108</v>
      </c>
      <c r="AF2">
        <v>13</v>
      </c>
      <c r="AG2" s="23">
        <v>40513</v>
      </c>
      <c r="AH2">
        <f>AVERAGE(AD2:AD10)</f>
        <v>2.3297125337777516</v>
      </c>
      <c r="AI2">
        <f>STDEV(AD2:AD10)</f>
        <v>0.6609807384804558</v>
      </c>
      <c r="AJ2">
        <f>AI2/(SQRT(9))</f>
        <v>0.2203269128268186</v>
      </c>
    </row>
    <row r="3" spans="1:36" x14ac:dyDescent="0.25">
      <c r="B3" s="23">
        <v>40513</v>
      </c>
      <c r="C3">
        <v>1.8180641821946171</v>
      </c>
      <c r="D3">
        <v>3.7990196078431375</v>
      </c>
      <c r="E3">
        <v>4.573170731707318</v>
      </c>
      <c r="H3">
        <f t="shared" ref="H3:H66" si="1">C3*$K$1</f>
        <v>3.6773314756524305</v>
      </c>
      <c r="I3">
        <f t="shared" ref="I3:I66" si="2">D3*$L$1</f>
        <v>4.7716694949557663</v>
      </c>
      <c r="J3">
        <f t="shared" ref="J3:J66" si="3">E3*$M$1</f>
        <v>8.9333932475671904</v>
      </c>
      <c r="P3" t="s">
        <v>29</v>
      </c>
      <c r="Q3">
        <v>6.819205751404998</v>
      </c>
      <c r="Y3">
        <f t="shared" ref="Y3:Y66" si="4">(H3/100)*($Q$2)</f>
        <v>1.270473188161686</v>
      </c>
      <c r="Z3">
        <f t="shared" ref="Z3:Z66" si="5">(I3/100)*$Q$3</f>
        <v>0.32538996063806147</v>
      </c>
      <c r="AA3">
        <f t="shared" ref="AA3:AA66" si="6">(J3/100)*$Q$4</f>
        <v>1.3306377967067304</v>
      </c>
      <c r="AC3" s="23">
        <v>40513</v>
      </c>
      <c r="AD3">
        <f t="shared" si="0"/>
        <v>2.9265009455064779</v>
      </c>
      <c r="AF3">
        <v>13</v>
      </c>
      <c r="AG3" s="23">
        <v>40544</v>
      </c>
      <c r="AH3">
        <f>AVERAGE(AD11:AD20)</f>
        <v>2.4254804798389968</v>
      </c>
      <c r="AI3">
        <f>STDEV(AD11:AD20)</f>
        <v>0.51969744031869136</v>
      </c>
      <c r="AJ3">
        <f>AI3/(SQRT(10))</f>
        <v>0.16434276055664873</v>
      </c>
    </row>
    <row r="4" spans="1:36" x14ac:dyDescent="0.25">
      <c r="B4" s="23">
        <v>40513</v>
      </c>
      <c r="C4">
        <v>2.2216921119592876</v>
      </c>
      <c r="D4">
        <v>2.7916666666666674</v>
      </c>
      <c r="E4">
        <v>0.87770061728395055</v>
      </c>
      <c r="H4">
        <f t="shared" si="1"/>
        <v>4.4937348265970378</v>
      </c>
      <c r="I4">
        <f t="shared" si="2"/>
        <v>3.5064074546803994</v>
      </c>
      <c r="J4">
        <f t="shared" si="3"/>
        <v>1.7145313892321592</v>
      </c>
      <c r="P4" t="s">
        <v>30</v>
      </c>
      <c r="Q4">
        <v>14.895099318157742</v>
      </c>
      <c r="Y4">
        <f t="shared" si="4"/>
        <v>1.5525305917348726</v>
      </c>
      <c r="Z4">
        <f t="shared" si="5"/>
        <v>0.23910913881725937</v>
      </c>
      <c r="AA4">
        <f t="shared" si="6"/>
        <v>0.2553811532671198</v>
      </c>
      <c r="AC4" s="23">
        <v>40513</v>
      </c>
      <c r="AD4">
        <f t="shared" si="0"/>
        <v>2.0470208838192518</v>
      </c>
      <c r="AF4">
        <v>13</v>
      </c>
      <c r="AG4" s="23">
        <v>40603</v>
      </c>
      <c r="AH4">
        <f>AVERAGE(AD21:AD30)</f>
        <v>1.5156478899703358</v>
      </c>
      <c r="AI4">
        <f>STDEV(AD21:AD30)</f>
        <v>0.41207226782615874</v>
      </c>
      <c r="AJ4">
        <f>AI4/(SQRT(10))</f>
        <v>0.13030869269215831</v>
      </c>
    </row>
    <row r="5" spans="1:36" x14ac:dyDescent="0.25">
      <c r="B5" s="23">
        <v>40513</v>
      </c>
      <c r="C5">
        <v>1.6392543859649125</v>
      </c>
      <c r="D5">
        <v>3.179824561403509</v>
      </c>
      <c r="E5">
        <v>4.8666666666666671</v>
      </c>
      <c r="H5">
        <f t="shared" si="1"/>
        <v>3.3156594850427492</v>
      </c>
      <c r="I5">
        <f t="shared" si="2"/>
        <v>3.9939440764230776</v>
      </c>
      <c r="J5">
        <f t="shared" si="3"/>
        <v>9.5067185742110567</v>
      </c>
      <c r="P5" t="s">
        <v>33</v>
      </c>
      <c r="Q5">
        <v>104.60552848823851</v>
      </c>
      <c r="Y5">
        <f t="shared" si="4"/>
        <v>1.145519925171669</v>
      </c>
      <c r="Z5">
        <f t="shared" si="5"/>
        <v>0.27235526416734174</v>
      </c>
      <c r="AA5">
        <f t="shared" si="6"/>
        <v>1.4160351735264864</v>
      </c>
      <c r="AC5" s="23">
        <v>40513</v>
      </c>
      <c r="AD5">
        <f t="shared" si="0"/>
        <v>2.8339103628654971</v>
      </c>
      <c r="AF5">
        <v>13</v>
      </c>
      <c r="AG5" s="23">
        <v>40634</v>
      </c>
      <c r="AH5">
        <f>AVERAGE(AD31:AD40)</f>
        <v>0.94901724581969094</v>
      </c>
      <c r="AI5">
        <f>STDEV(AD31:AD40)</f>
        <v>0.20379524261525797</v>
      </c>
      <c r="AJ5">
        <f t="shared" ref="AJ5:AJ11" si="7">AI5/(SQRT(10))</f>
        <v>6.4445714297082513E-2</v>
      </c>
    </row>
    <row r="6" spans="1:36" x14ac:dyDescent="0.25">
      <c r="B6" s="23">
        <v>40513</v>
      </c>
      <c r="C6">
        <v>1.9064465408805031</v>
      </c>
      <c r="D6">
        <v>3.4288194444444446</v>
      </c>
      <c r="E6">
        <v>5.3490990990991003</v>
      </c>
      <c r="H6">
        <f t="shared" si="1"/>
        <v>3.8560992181067619</v>
      </c>
      <c r="I6">
        <f t="shared" si="2"/>
        <v>4.3066882605682757</v>
      </c>
      <c r="J6">
        <f t="shared" si="3"/>
        <v>10.449119128911173</v>
      </c>
      <c r="Y6">
        <f t="shared" si="4"/>
        <v>1.3322352635144734</v>
      </c>
      <c r="Z6">
        <f t="shared" si="5"/>
        <v>0.29368193355975569</v>
      </c>
      <c r="AA6">
        <f t="shared" si="6"/>
        <v>1.5564066721239382</v>
      </c>
      <c r="AC6" s="23">
        <v>40513</v>
      </c>
      <c r="AD6">
        <f t="shared" si="0"/>
        <v>3.1823238691981675</v>
      </c>
      <c r="AF6">
        <v>13</v>
      </c>
      <c r="AG6" s="23">
        <v>40664</v>
      </c>
      <c r="AH6">
        <f>AVERAGE(AD41:AD50)</f>
        <v>0.75552756908901519</v>
      </c>
      <c r="AI6">
        <f>STDEV(AD41:AD50)</f>
        <v>0.57594622920663274</v>
      </c>
      <c r="AJ6">
        <f t="shared" si="7"/>
        <v>0.18213018940783515</v>
      </c>
    </row>
    <row r="7" spans="1:36" x14ac:dyDescent="0.25">
      <c r="B7" s="23">
        <v>40513</v>
      </c>
      <c r="C7">
        <v>1.4867424242424241</v>
      </c>
      <c r="D7">
        <v>2.9899691358024691</v>
      </c>
      <c r="E7">
        <v>6.0870181405895698</v>
      </c>
      <c r="H7">
        <f t="shared" si="1"/>
        <v>3.0071791559387409</v>
      </c>
      <c r="I7">
        <f t="shared" si="2"/>
        <v>3.7554806210300011</v>
      </c>
      <c r="J7">
        <f t="shared" si="3"/>
        <v>11.890596250418323</v>
      </c>
      <c r="P7" t="s">
        <v>46</v>
      </c>
      <c r="Y7">
        <f t="shared" si="4"/>
        <v>1.0389437326807809</v>
      </c>
      <c r="Z7">
        <f t="shared" si="5"/>
        <v>0.25609395050217798</v>
      </c>
      <c r="AA7">
        <f t="shared" si="6"/>
        <v>1.7711161210209496</v>
      </c>
      <c r="AC7" s="23">
        <v>40513</v>
      </c>
      <c r="AD7">
        <f t="shared" si="0"/>
        <v>3.0661538042039087</v>
      </c>
      <c r="AF7">
        <v>13</v>
      </c>
      <c r="AG7" s="23">
        <v>40725</v>
      </c>
      <c r="AH7">
        <f>AVERAGE(AD51:AD60)</f>
        <v>0.97156481924952709</v>
      </c>
      <c r="AI7">
        <f>STDEV(AD51:AD60)</f>
        <v>0.30504296340693116</v>
      </c>
      <c r="AJ7">
        <f t="shared" si="7"/>
        <v>9.646305485732988E-2</v>
      </c>
    </row>
    <row r="8" spans="1:36" x14ac:dyDescent="0.25">
      <c r="B8" s="23">
        <v>40513</v>
      </c>
      <c r="C8">
        <v>1.0077913279132791</v>
      </c>
      <c r="D8">
        <v>2.4469339622641511</v>
      </c>
      <c r="E8">
        <v>2.5745257452574526</v>
      </c>
      <c r="H8">
        <f t="shared" si="1"/>
        <v>2.0384224095716492</v>
      </c>
      <c r="I8">
        <f t="shared" si="2"/>
        <v>3.0734140249768349</v>
      </c>
      <c r="J8">
        <f t="shared" si="3"/>
        <v>5.0291695319637499</v>
      </c>
      <c r="Y8">
        <f t="shared" si="4"/>
        <v>0.70425008859155003</v>
      </c>
      <c r="Z8">
        <f t="shared" si="5"/>
        <v>0.20958242595570817</v>
      </c>
      <c r="AA8">
        <f t="shared" si="6"/>
        <v>0.74909979666452942</v>
      </c>
      <c r="AC8" s="23">
        <v>40513</v>
      </c>
      <c r="AD8">
        <f t="shared" si="0"/>
        <v>1.6629323112117875</v>
      </c>
      <c r="AF8">
        <v>13</v>
      </c>
      <c r="AG8" s="23">
        <v>40787</v>
      </c>
      <c r="AH8">
        <f>AVERAGE(AD61:AD70)</f>
        <v>1.1646050581647276</v>
      </c>
      <c r="AI8">
        <f>STDEV(AD61:AD70)</f>
        <v>0.30446254025550568</v>
      </c>
      <c r="AJ8">
        <f t="shared" si="7"/>
        <v>9.6279508940810138E-2</v>
      </c>
    </row>
    <row r="9" spans="1:36" x14ac:dyDescent="0.25">
      <c r="B9" s="23">
        <v>40513</v>
      </c>
      <c r="C9">
        <v>1.4851485148514851</v>
      </c>
      <c r="D9">
        <v>3.1583867521367521</v>
      </c>
      <c r="E9">
        <v>2.1829044117647061</v>
      </c>
      <c r="H9">
        <f t="shared" si="1"/>
        <v>3.0039552141054209</v>
      </c>
      <c r="I9">
        <f t="shared" si="2"/>
        <v>3.9670176187902517</v>
      </c>
      <c r="J9">
        <f t="shared" si="3"/>
        <v>4.2641625856953675</v>
      </c>
      <c r="Y9">
        <f t="shared" si="4"/>
        <v>1.0378299000859916</v>
      </c>
      <c r="Z9">
        <f t="shared" si="5"/>
        <v>0.27051909361979443</v>
      </c>
      <c r="AA9">
        <f t="shared" si="6"/>
        <v>0.63515125222704827</v>
      </c>
      <c r="AC9" s="23">
        <v>40513</v>
      </c>
      <c r="AD9">
        <f t="shared" si="0"/>
        <v>1.9435002459328343</v>
      </c>
      <c r="AF9">
        <v>13</v>
      </c>
      <c r="AG9" s="23">
        <v>40817</v>
      </c>
      <c r="AH9">
        <f>AVERAGE(AD71:AD80)</f>
        <v>1.0070465122703456</v>
      </c>
      <c r="AI9">
        <f>STDEV(AD71:AD80)</f>
        <v>0.80903312705698416</v>
      </c>
      <c r="AJ9">
        <f t="shared" si="7"/>
        <v>0.25583873840284671</v>
      </c>
    </row>
    <row r="10" spans="1:36" x14ac:dyDescent="0.25">
      <c r="B10" s="23">
        <v>40513</v>
      </c>
      <c r="C10">
        <v>0.84043560606060619</v>
      </c>
      <c r="D10">
        <v>3.1712962962962963</v>
      </c>
      <c r="E10">
        <v>2.3456235011990412</v>
      </c>
      <c r="H10">
        <f t="shared" si="1"/>
        <v>1.6999181534367089</v>
      </c>
      <c r="I10">
        <f t="shared" si="2"/>
        <v>3.9832323490150463</v>
      </c>
      <c r="J10">
        <f t="shared" si="3"/>
        <v>4.5820238027989504</v>
      </c>
      <c r="Y10">
        <f t="shared" si="4"/>
        <v>0.58730099538483649</v>
      </c>
      <c r="Z10">
        <f t="shared" si="5"/>
        <v>0.27162480943585843</v>
      </c>
      <c r="AA10">
        <f t="shared" si="6"/>
        <v>0.68249699620853188</v>
      </c>
      <c r="AC10" s="23">
        <v>40513</v>
      </c>
      <c r="AD10">
        <f t="shared" si="0"/>
        <v>1.5414228010292268</v>
      </c>
      <c r="AF10">
        <v>13</v>
      </c>
      <c r="AG10" s="23">
        <v>40848</v>
      </c>
      <c r="AH10">
        <f>AVERAGE(AD81:AD90)</f>
        <v>1.2221496424034741</v>
      </c>
      <c r="AI10">
        <f>STDEV(AD81:AD90)</f>
        <v>0.24090931937724036</v>
      </c>
      <c r="AJ10">
        <f t="shared" si="7"/>
        <v>7.6182215879301643E-2</v>
      </c>
    </row>
    <row r="11" spans="1:36" x14ac:dyDescent="0.25">
      <c r="B11" s="23">
        <v>40544</v>
      </c>
      <c r="C11">
        <v>1.6757246376811596</v>
      </c>
      <c r="D11">
        <v>3.2021604938271606</v>
      </c>
      <c r="E11">
        <v>4.2540322580645151</v>
      </c>
      <c r="H11">
        <f t="shared" si="1"/>
        <v>3.3894265202632727</v>
      </c>
      <c r="I11">
        <f t="shared" si="2"/>
        <v>4.0219986005869686</v>
      </c>
      <c r="J11">
        <f t="shared" si="3"/>
        <v>8.3099768800756699</v>
      </c>
      <c r="Y11">
        <f t="shared" si="4"/>
        <v>1.1710055364194902</v>
      </c>
      <c r="Z11">
        <f t="shared" si="5"/>
        <v>0.27426835989265508</v>
      </c>
      <c r="AA11">
        <f t="shared" si="6"/>
        <v>1.2377793096032172</v>
      </c>
      <c r="AC11" s="23">
        <v>40544</v>
      </c>
      <c r="AD11">
        <f t="shared" si="0"/>
        <v>2.6830532059153622</v>
      </c>
      <c r="AE11">
        <v>0.10489151506899369</v>
      </c>
      <c r="AF11" s="43">
        <v>15.240500000000001</v>
      </c>
      <c r="AG11" s="23">
        <v>40878</v>
      </c>
      <c r="AH11">
        <f>AVERAGE(AD91:AD100)</f>
        <v>1.5127435322883338</v>
      </c>
      <c r="AI11">
        <f>STDEV(AD91:AD100)</f>
        <v>0.61617879380955598</v>
      </c>
      <c r="AJ11">
        <f t="shared" si="7"/>
        <v>0.19485284343334569</v>
      </c>
    </row>
    <row r="12" spans="1:36" x14ac:dyDescent="0.25">
      <c r="B12" s="23">
        <v>40544</v>
      </c>
      <c r="C12">
        <v>1.339285714285714</v>
      </c>
      <c r="D12">
        <v>2.4652777777777786</v>
      </c>
      <c r="E12">
        <v>1.0693705673758869</v>
      </c>
      <c r="H12">
        <f t="shared" si="1"/>
        <v>2.7089238984343522</v>
      </c>
      <c r="I12">
        <f t="shared" si="2"/>
        <v>3.0964543443073178</v>
      </c>
      <c r="J12">
        <f t="shared" si="3"/>
        <v>2.088946240189101</v>
      </c>
      <c r="Y12">
        <f t="shared" si="4"/>
        <v>0.93590017775611734</v>
      </c>
      <c r="Z12">
        <f t="shared" si="5"/>
        <v>0.21115359273663453</v>
      </c>
      <c r="AA12">
        <f t="shared" si="6"/>
        <v>0.3111506171790886</v>
      </c>
      <c r="AC12" s="23">
        <v>40544</v>
      </c>
      <c r="AD12">
        <f t="shared" si="0"/>
        <v>1.4582043876718405</v>
      </c>
      <c r="AE12">
        <v>0.10489151506899369</v>
      </c>
      <c r="AF12" s="43">
        <v>15.240500000000001</v>
      </c>
    </row>
    <row r="13" spans="1:36" x14ac:dyDescent="0.25">
      <c r="B13" s="23">
        <v>40544</v>
      </c>
      <c r="C13">
        <v>1.0572916666666665</v>
      </c>
      <c r="D13">
        <v>1.7565359477124183</v>
      </c>
      <c r="E13">
        <v>5.2548363095238102</v>
      </c>
      <c r="H13">
        <f t="shared" si="1"/>
        <v>2.138544922041786</v>
      </c>
      <c r="I13">
        <f t="shared" si="2"/>
        <v>2.2062557879903002</v>
      </c>
      <c r="J13">
        <f t="shared" si="3"/>
        <v>10.264982866066168</v>
      </c>
      <c r="Y13">
        <f t="shared" si="4"/>
        <v>0.73884119588413499</v>
      </c>
      <c r="Z13">
        <f t="shared" si="5"/>
        <v>0.15044912158534021</v>
      </c>
      <c r="AA13">
        <f t="shared" si="6"/>
        <v>1.5289793928924307</v>
      </c>
      <c r="AC13" s="23">
        <v>40544</v>
      </c>
      <c r="AD13">
        <f t="shared" si="0"/>
        <v>2.4182697103619057</v>
      </c>
      <c r="AE13">
        <v>0.10489151506899369</v>
      </c>
      <c r="AF13" s="43">
        <v>15.240500000000001</v>
      </c>
    </row>
    <row r="14" spans="1:36" x14ac:dyDescent="0.25">
      <c r="B14" s="23">
        <v>40544</v>
      </c>
      <c r="C14">
        <v>1.2621654501216544</v>
      </c>
      <c r="D14">
        <v>3.1790123456790123</v>
      </c>
      <c r="E14">
        <v>5.8593750000000018</v>
      </c>
      <c r="H14">
        <f t="shared" si="1"/>
        <v>2.5529355798708173</v>
      </c>
      <c r="I14">
        <f t="shared" si="2"/>
        <v>3.9929239119080266</v>
      </c>
      <c r="J14">
        <f t="shared" si="3"/>
        <v>11.445910098445463</v>
      </c>
      <c r="Y14">
        <f t="shared" si="4"/>
        <v>0.88200811561444326</v>
      </c>
      <c r="Z14">
        <f t="shared" si="5"/>
        <v>0.27228569705005756</v>
      </c>
      <c r="AA14">
        <f t="shared" si="6"/>
        <v>1.7048796770304981</v>
      </c>
      <c r="AC14" s="23">
        <v>40544</v>
      </c>
      <c r="AD14">
        <f t="shared" si="0"/>
        <v>2.859173489694999</v>
      </c>
      <c r="AE14">
        <v>0.10489151506899369</v>
      </c>
      <c r="AF14" s="43">
        <v>15.240500000000001</v>
      </c>
    </row>
    <row r="15" spans="1:36" x14ac:dyDescent="0.25">
      <c r="B15" s="23">
        <v>40544</v>
      </c>
      <c r="C15">
        <v>1.3633578431372548</v>
      </c>
      <c r="D15">
        <v>4.0764435695538062</v>
      </c>
      <c r="E15">
        <v>4.8552259887005667</v>
      </c>
      <c r="H15">
        <f t="shared" si="1"/>
        <v>2.7576137070663425</v>
      </c>
      <c r="I15">
        <f t="shared" si="2"/>
        <v>5.1201213567286343</v>
      </c>
      <c r="J15">
        <f t="shared" si="3"/>
        <v>9.4843699497476539</v>
      </c>
      <c r="Y15">
        <f t="shared" si="4"/>
        <v>0.95272191297722408</v>
      </c>
      <c r="Z15">
        <f t="shared" si="5"/>
        <v>0.34915161003695466</v>
      </c>
      <c r="AA15">
        <f t="shared" si="6"/>
        <v>1.4127063237164206</v>
      </c>
      <c r="AC15" s="23">
        <v>40544</v>
      </c>
      <c r="AD15">
        <f t="shared" si="0"/>
        <v>2.714579846730599</v>
      </c>
      <c r="AE15">
        <v>0.10489151506899369</v>
      </c>
      <c r="AF15" s="43">
        <v>15.240500000000001</v>
      </c>
    </row>
    <row r="16" spans="1:36" x14ac:dyDescent="0.25">
      <c r="B16" s="23">
        <v>40544</v>
      </c>
      <c r="C16">
        <v>1.2365107913669069</v>
      </c>
      <c r="D16">
        <v>1.9141737891737898</v>
      </c>
      <c r="E16">
        <v>3.8352272727272734</v>
      </c>
      <c r="H16">
        <f t="shared" si="1"/>
        <v>2.5010448462763217</v>
      </c>
      <c r="I16">
        <f t="shared" si="2"/>
        <v>2.404253102297123</v>
      </c>
      <c r="J16">
        <f t="shared" si="3"/>
        <v>7.4918684280733929</v>
      </c>
      <c r="Y16">
        <f t="shared" si="4"/>
        <v>0.86408049984677548</v>
      </c>
      <c r="Z16">
        <f t="shared" si="5"/>
        <v>0.16395096583017849</v>
      </c>
      <c r="AA16">
        <f t="shared" si="6"/>
        <v>1.1159212431472352</v>
      </c>
      <c r="AC16" s="23">
        <v>40544</v>
      </c>
      <c r="AD16">
        <f t="shared" si="0"/>
        <v>2.1439527088241892</v>
      </c>
      <c r="AE16">
        <v>0.10489151506899369</v>
      </c>
      <c r="AF16" s="43">
        <v>15.240500000000001</v>
      </c>
    </row>
    <row r="17" spans="2:32" x14ac:dyDescent="0.25">
      <c r="B17" s="23">
        <v>40544</v>
      </c>
      <c r="C17">
        <v>1.8485067437379581</v>
      </c>
      <c r="D17">
        <v>3.6491507430997885</v>
      </c>
      <c r="E17">
        <v>3.4196127946127954</v>
      </c>
      <c r="H17">
        <f t="shared" si="1"/>
        <v>3.7389065239148525</v>
      </c>
      <c r="I17">
        <f t="shared" si="2"/>
        <v>4.5834302216803389</v>
      </c>
      <c r="J17">
        <f t="shared" si="3"/>
        <v>6.6799924255798429</v>
      </c>
      <c r="Y17">
        <f t="shared" si="4"/>
        <v>1.291746616568977</v>
      </c>
      <c r="Z17">
        <f t="shared" si="5"/>
        <v>0.31255353728846053</v>
      </c>
      <c r="AA17">
        <f t="shared" si="6"/>
        <v>0.99499150623553212</v>
      </c>
      <c r="AC17" s="23">
        <v>40544</v>
      </c>
      <c r="AD17">
        <f t="shared" si="0"/>
        <v>2.5992916600929696</v>
      </c>
      <c r="AE17">
        <v>0.10489151506899369</v>
      </c>
      <c r="AF17" s="43">
        <v>15.240500000000001</v>
      </c>
    </row>
    <row r="18" spans="2:32" x14ac:dyDescent="0.25">
      <c r="B18" s="23">
        <v>40544</v>
      </c>
      <c r="C18">
        <v>1.0752688172043012</v>
      </c>
      <c r="D18">
        <v>2.395833333333333</v>
      </c>
      <c r="E18">
        <v>2.4797197640117998</v>
      </c>
      <c r="H18">
        <f t="shared" si="1"/>
        <v>2.1749066424705918</v>
      </c>
      <c r="I18">
        <f t="shared" si="2"/>
        <v>3.0092302782704907</v>
      </c>
      <c r="J18">
        <f t="shared" si="3"/>
        <v>4.8439721793224448</v>
      </c>
      <c r="Y18">
        <f t="shared" si="4"/>
        <v>0.75140372694397972</v>
      </c>
      <c r="Z18">
        <f t="shared" si="5"/>
        <v>0.20520560420884193</v>
      </c>
      <c r="AA18">
        <f t="shared" si="6"/>
        <v>0.72151446705400824</v>
      </c>
      <c r="AC18" s="23">
        <v>40544</v>
      </c>
      <c r="AD18">
        <f t="shared" si="0"/>
        <v>1.6781237982068298</v>
      </c>
      <c r="AE18">
        <v>0.10489151506899369</v>
      </c>
      <c r="AF18" s="43">
        <v>15.240500000000001</v>
      </c>
    </row>
    <row r="19" spans="2:32" x14ac:dyDescent="0.25">
      <c r="B19" s="23">
        <v>40544</v>
      </c>
      <c r="C19">
        <v>1.7024253731343284</v>
      </c>
      <c r="D19">
        <v>3.0136768447837152</v>
      </c>
      <c r="E19">
        <v>3.9482526881720439</v>
      </c>
      <c r="H19">
        <f t="shared" si="1"/>
        <v>3.4434331146765031</v>
      </c>
      <c r="I19">
        <f t="shared" si="2"/>
        <v>3.7852581329721744</v>
      </c>
      <c r="J19">
        <f t="shared" si="3"/>
        <v>7.7126562670528562</v>
      </c>
      <c r="Y19">
        <f t="shared" si="4"/>
        <v>1.1896641563019303</v>
      </c>
      <c r="Z19">
        <f t="shared" si="5"/>
        <v>0.25812454030916399</v>
      </c>
      <c r="AA19">
        <f t="shared" si="6"/>
        <v>1.1488078110456403</v>
      </c>
      <c r="AC19" s="23">
        <v>40544</v>
      </c>
      <c r="AD19">
        <f t="shared" si="0"/>
        <v>2.5965965076567343</v>
      </c>
      <c r="AE19">
        <v>0.10489151506899369</v>
      </c>
      <c r="AF19" s="43">
        <v>15.240500000000001</v>
      </c>
    </row>
    <row r="20" spans="2:32" x14ac:dyDescent="0.25">
      <c r="B20" s="23">
        <v>40544</v>
      </c>
      <c r="C20">
        <v>1.4108649789029539</v>
      </c>
      <c r="D20">
        <v>3.3788515406162469</v>
      </c>
      <c r="E20">
        <v>6.2833333333333341</v>
      </c>
      <c r="H20">
        <f t="shared" si="1"/>
        <v>2.8537046412480036</v>
      </c>
      <c r="I20">
        <f t="shared" si="2"/>
        <v>4.2439272466657281</v>
      </c>
      <c r="J20">
        <f t="shared" si="3"/>
        <v>12.274085282457426</v>
      </c>
      <c r="Y20">
        <f t="shared" si="4"/>
        <v>0.98592015912704944</v>
      </c>
      <c r="Z20">
        <f t="shared" si="5"/>
        <v>0.28940213089007311</v>
      </c>
      <c r="AA20">
        <f t="shared" si="6"/>
        <v>1.8282371932174157</v>
      </c>
      <c r="AC20" s="23">
        <v>40544</v>
      </c>
      <c r="AD20">
        <f t="shared" si="0"/>
        <v>3.1035594832345383</v>
      </c>
      <c r="AE20">
        <v>0.10489151506899369</v>
      </c>
      <c r="AF20" s="43">
        <v>15.240500000000001</v>
      </c>
    </row>
    <row r="21" spans="2:32" x14ac:dyDescent="0.25">
      <c r="B21" s="23">
        <v>40603</v>
      </c>
      <c r="C21">
        <v>0.68905760026406981</v>
      </c>
      <c r="D21">
        <v>2.4616845246168451</v>
      </c>
      <c r="E21">
        <v>5.047647409172126</v>
      </c>
      <c r="H21">
        <f t="shared" si="1"/>
        <v>1.3937314352290291</v>
      </c>
      <c r="I21">
        <f t="shared" si="2"/>
        <v>3.0919411229329712</v>
      </c>
      <c r="J21">
        <f t="shared" si="3"/>
        <v>9.8602527494886907</v>
      </c>
      <c r="Y21">
        <f t="shared" si="4"/>
        <v>0.48151721749327225</v>
      </c>
      <c r="Z21">
        <f t="shared" si="5"/>
        <v>0.21084582688510145</v>
      </c>
      <c r="AA21">
        <f t="shared" si="6"/>
        <v>1.46869444005772</v>
      </c>
      <c r="AC21" s="23">
        <v>40603</v>
      </c>
      <c r="AD21">
        <f t="shared" si="0"/>
        <v>2.1610574844360935</v>
      </c>
      <c r="AE21">
        <v>0.11660200506433777</v>
      </c>
      <c r="AF21" s="54">
        <v>15.8703</v>
      </c>
    </row>
    <row r="22" spans="2:32" x14ac:dyDescent="0.25">
      <c r="B22" s="23">
        <v>40603</v>
      </c>
      <c r="C22">
        <v>0.96293311845286078</v>
      </c>
      <c r="D22">
        <v>2.399239844801647</v>
      </c>
      <c r="E22">
        <v>3.1362653208363374</v>
      </c>
      <c r="H22">
        <f t="shared" si="1"/>
        <v>1.9476893610875843</v>
      </c>
      <c r="I22">
        <f t="shared" si="2"/>
        <v>3.0135089471207417</v>
      </c>
      <c r="J22">
        <f t="shared" si="3"/>
        <v>6.1264914614894801</v>
      </c>
      <c r="Y22">
        <f t="shared" si="4"/>
        <v>0.67290292662303941</v>
      </c>
      <c r="Z22">
        <f t="shared" si="5"/>
        <v>0.20549737544116181</v>
      </c>
      <c r="AA22">
        <f t="shared" si="6"/>
        <v>0.91254698790731181</v>
      </c>
      <c r="AC22" s="23">
        <v>40603</v>
      </c>
      <c r="AD22">
        <f t="shared" si="0"/>
        <v>1.7909472899715131</v>
      </c>
      <c r="AE22">
        <v>0.11660200506433777</v>
      </c>
      <c r="AF22" s="54">
        <v>15.8703</v>
      </c>
    </row>
    <row r="23" spans="2:32" x14ac:dyDescent="0.25">
      <c r="B23" s="23">
        <v>40603</v>
      </c>
      <c r="C23">
        <v>0.62928082191780821</v>
      </c>
      <c r="D23">
        <v>2.0654965753424657</v>
      </c>
      <c r="E23">
        <v>3.8031723143475125</v>
      </c>
      <c r="H23">
        <f t="shared" si="1"/>
        <v>1.2728231467986069</v>
      </c>
      <c r="I23">
        <f t="shared" si="2"/>
        <v>2.5943185394857271</v>
      </c>
      <c r="J23">
        <f t="shared" si="3"/>
        <v>7.4292511400820702</v>
      </c>
      <c r="Y23">
        <f t="shared" si="4"/>
        <v>0.43974487804157303</v>
      </c>
      <c r="Z23">
        <f t="shared" si="5"/>
        <v>0.17691191905437686</v>
      </c>
      <c r="AA23">
        <f t="shared" si="6"/>
        <v>1.1065943359105908</v>
      </c>
      <c r="AC23" s="23">
        <v>40603</v>
      </c>
      <c r="AD23">
        <f t="shared" si="0"/>
        <v>1.7232511330065408</v>
      </c>
      <c r="AE23">
        <v>0.11660200506433777</v>
      </c>
      <c r="AF23" s="54">
        <v>15.8703</v>
      </c>
    </row>
    <row r="24" spans="2:32" x14ac:dyDescent="0.25">
      <c r="B24" s="23">
        <v>40603</v>
      </c>
      <c r="C24">
        <v>0.77402828822808789</v>
      </c>
      <c r="D24">
        <v>2.5697075682502675</v>
      </c>
      <c r="E24">
        <v>2.4095539164032314</v>
      </c>
      <c r="H24">
        <f t="shared" si="1"/>
        <v>1.5655985169404911</v>
      </c>
      <c r="I24">
        <f t="shared" si="2"/>
        <v>3.2276209338488511</v>
      </c>
      <c r="J24">
        <f t="shared" si="3"/>
        <v>4.706907734102793</v>
      </c>
      <c r="Y24">
        <f t="shared" si="4"/>
        <v>0.54089519869722835</v>
      </c>
      <c r="Z24">
        <f t="shared" si="5"/>
        <v>0.22009811235457255</v>
      </c>
      <c r="AA24">
        <f t="shared" si="6"/>
        <v>0.70109858180865914</v>
      </c>
      <c r="AC24" s="23">
        <v>40603</v>
      </c>
      <c r="AD24">
        <f t="shared" si="0"/>
        <v>1.46209189286046</v>
      </c>
      <c r="AE24">
        <v>0.11660200506433777</v>
      </c>
      <c r="AF24" s="54">
        <v>15.8703</v>
      </c>
    </row>
    <row r="25" spans="2:32" x14ac:dyDescent="0.25">
      <c r="B25" s="23">
        <v>40603</v>
      </c>
      <c r="C25">
        <v>0.68493150684931503</v>
      </c>
      <c r="D25">
        <v>1.6957042159861686</v>
      </c>
      <c r="E25">
        <v>2.2867289990577664</v>
      </c>
      <c r="H25">
        <f t="shared" si="1"/>
        <v>1.3853857380120889</v>
      </c>
      <c r="I25">
        <f t="shared" si="2"/>
        <v>2.1298495178030623</v>
      </c>
      <c r="J25">
        <f t="shared" si="3"/>
        <v>4.4669772019581213</v>
      </c>
      <c r="Y25">
        <f t="shared" si="4"/>
        <v>0.47863388086157599</v>
      </c>
      <c r="Z25">
        <f t="shared" si="5"/>
        <v>0.14523882081429804</v>
      </c>
      <c r="AA25">
        <f t="shared" si="6"/>
        <v>0.66536069075112592</v>
      </c>
      <c r="AC25" s="23">
        <v>40603</v>
      </c>
      <c r="AD25">
        <f t="shared" si="0"/>
        <v>1.2892333924270001</v>
      </c>
      <c r="AE25">
        <v>0.11660200506433777</v>
      </c>
      <c r="AF25" s="54">
        <v>15.8703</v>
      </c>
    </row>
    <row r="26" spans="2:32" x14ac:dyDescent="0.25">
      <c r="B26" s="23">
        <v>40603</v>
      </c>
      <c r="C26">
        <v>0.59510442398383101</v>
      </c>
      <c r="D26">
        <v>1.9341330115693098</v>
      </c>
      <c r="E26">
        <v>1.7054794520547942</v>
      </c>
      <c r="H26">
        <f t="shared" si="1"/>
        <v>1.2036958051580444</v>
      </c>
      <c r="I26">
        <f t="shared" si="2"/>
        <v>2.4293224155618187</v>
      </c>
      <c r="J26">
        <f t="shared" si="3"/>
        <v>3.3315438050927271</v>
      </c>
      <c r="Y26">
        <f t="shared" si="4"/>
        <v>0.41586222435513981</v>
      </c>
      <c r="Z26">
        <f t="shared" si="5"/>
        <v>0.16566049388216236</v>
      </c>
      <c r="AA26">
        <f t="shared" si="6"/>
        <v>0.4962367585964933</v>
      </c>
      <c r="AC26" s="23">
        <v>40603</v>
      </c>
      <c r="AD26">
        <f t="shared" si="0"/>
        <v>1.0777594768337955</v>
      </c>
      <c r="AE26">
        <v>0.11660200506433777</v>
      </c>
      <c r="AF26" s="54">
        <v>15.8703</v>
      </c>
    </row>
    <row r="27" spans="2:32" x14ac:dyDescent="0.25">
      <c r="B27" s="23">
        <v>40603</v>
      </c>
      <c r="C27">
        <v>0.41260934147549094</v>
      </c>
      <c r="D27">
        <v>1.2414383561643836</v>
      </c>
      <c r="E27">
        <v>2.0202020202020208</v>
      </c>
      <c r="H27">
        <f t="shared" si="1"/>
        <v>0.83456972169402943</v>
      </c>
      <c r="I27">
        <f t="shared" si="2"/>
        <v>1.5592795366857219</v>
      </c>
      <c r="J27">
        <f t="shared" si="3"/>
        <v>3.9463339868040923</v>
      </c>
      <c r="Y27">
        <f t="shared" si="4"/>
        <v>0.28833366316962411</v>
      </c>
      <c r="Z27">
        <f t="shared" si="5"/>
        <v>0.10633047984615396</v>
      </c>
      <c r="AA27">
        <f t="shared" si="6"/>
        <v>0.58781036676068366</v>
      </c>
      <c r="AC27" s="23">
        <v>40603</v>
      </c>
      <c r="AD27">
        <f t="shared" si="0"/>
        <v>0.98247450977646178</v>
      </c>
      <c r="AE27">
        <v>0.11660200506433777</v>
      </c>
      <c r="AF27" s="54">
        <v>15.8703</v>
      </c>
    </row>
    <row r="28" spans="2:32" x14ac:dyDescent="0.25">
      <c r="B28" s="23">
        <v>40603</v>
      </c>
      <c r="C28">
        <v>0.35780004089143325</v>
      </c>
      <c r="D28">
        <v>1.1612083824730108</v>
      </c>
      <c r="E28">
        <v>2.8049575994781475</v>
      </c>
      <c r="H28">
        <f t="shared" si="1"/>
        <v>0.72370896761825543</v>
      </c>
      <c r="I28">
        <f t="shared" si="2"/>
        <v>1.4585085595489191</v>
      </c>
      <c r="J28">
        <f t="shared" si="3"/>
        <v>5.4793032556506898</v>
      </c>
      <c r="Y28">
        <f t="shared" si="4"/>
        <v>0.25003262433067402</v>
      </c>
      <c r="Z28">
        <f t="shared" si="5"/>
        <v>9.9458699577494078E-2</v>
      </c>
      <c r="AA28">
        <f t="shared" si="6"/>
        <v>0.81614766187222076</v>
      </c>
      <c r="AC28" s="23">
        <v>40603</v>
      </c>
      <c r="AD28">
        <f t="shared" si="0"/>
        <v>1.1656389857803888</v>
      </c>
      <c r="AE28">
        <v>0.11660200506433777</v>
      </c>
      <c r="AF28" s="54">
        <v>15.8703</v>
      </c>
    </row>
    <row r="29" spans="2:32" x14ac:dyDescent="0.25">
      <c r="B29" s="23">
        <v>40603</v>
      </c>
      <c r="C29">
        <v>0.60466609589041087</v>
      </c>
      <c r="D29">
        <v>1.4493639921722115</v>
      </c>
      <c r="E29">
        <v>5.3039168444964551</v>
      </c>
      <c r="H29">
        <f t="shared" si="1"/>
        <v>1.2230358468387972</v>
      </c>
      <c r="I29">
        <f t="shared" si="2"/>
        <v>1.8204396561306213</v>
      </c>
      <c r="J29">
        <f t="shared" si="3"/>
        <v>10.360858516776439</v>
      </c>
      <c r="Y29">
        <f t="shared" si="4"/>
        <v>0.42254397294811002</v>
      </c>
      <c r="Z29">
        <f t="shared" si="5"/>
        <v>0.1241395257317167</v>
      </c>
      <c r="AA29">
        <f t="shared" si="6"/>
        <v>1.5432601662876557</v>
      </c>
      <c r="AC29" s="23">
        <v>40603</v>
      </c>
      <c r="AD29">
        <f t="shared" si="0"/>
        <v>2.0899436649674823</v>
      </c>
      <c r="AE29">
        <v>0.11660200506433777</v>
      </c>
      <c r="AF29" s="54">
        <v>15.8703</v>
      </c>
    </row>
    <row r="30" spans="2:32" x14ac:dyDescent="0.25">
      <c r="B30" s="23">
        <v>40603</v>
      </c>
      <c r="C30">
        <v>0.84401237295625275</v>
      </c>
      <c r="D30">
        <v>1.7775603392041748</v>
      </c>
      <c r="E30">
        <v>2.309652755654668</v>
      </c>
      <c r="H30">
        <f t="shared" si="1"/>
        <v>1.7071527481310258</v>
      </c>
      <c r="I30">
        <f t="shared" si="2"/>
        <v>2.2326629819210995</v>
      </c>
      <c r="J30">
        <f t="shared" si="3"/>
        <v>4.5117572778410917</v>
      </c>
      <c r="Y30">
        <f t="shared" si="4"/>
        <v>0.58980045964232919</v>
      </c>
      <c r="Z30">
        <f t="shared" si="5"/>
        <v>0.15224988247265395</v>
      </c>
      <c r="AA30">
        <f t="shared" si="6"/>
        <v>0.67203072752864068</v>
      </c>
      <c r="AC30" s="23">
        <v>40603</v>
      </c>
      <c r="AD30">
        <f t="shared" si="0"/>
        <v>1.4140810696436237</v>
      </c>
      <c r="AE30">
        <v>0.11660200506433777</v>
      </c>
      <c r="AF30" s="54">
        <v>15.8703</v>
      </c>
    </row>
    <row r="31" spans="2:32" x14ac:dyDescent="0.25">
      <c r="B31" s="23">
        <v>40634</v>
      </c>
      <c r="C31">
        <v>0.24057511604211479</v>
      </c>
      <c r="D31">
        <v>1.0308918087783057</v>
      </c>
      <c r="E31">
        <v>2.3276969178082192</v>
      </c>
      <c r="H31">
        <f t="shared" si="1"/>
        <v>0.48660242864060976</v>
      </c>
      <c r="I31">
        <f t="shared" si="2"/>
        <v>1.2948274829621054</v>
      </c>
      <c r="J31">
        <f t="shared" si="3"/>
        <v>4.5470053815742233</v>
      </c>
      <c r="Y31">
        <f t="shared" si="4"/>
        <v>0.16811520608774366</v>
      </c>
      <c r="Z31">
        <f t="shared" si="5"/>
        <v>8.8296950188924458E-2</v>
      </c>
      <c r="AA31">
        <f t="shared" si="6"/>
        <v>0.67728096758745804</v>
      </c>
      <c r="AC31" s="23">
        <v>40634</v>
      </c>
      <c r="AD31">
        <f t="shared" si="0"/>
        <v>0.93369312386412617</v>
      </c>
      <c r="AE31">
        <v>0.15871038376038374</v>
      </c>
      <c r="AF31" s="43">
        <v>14.000500000000001</v>
      </c>
    </row>
    <row r="32" spans="2:32" x14ac:dyDescent="0.25">
      <c r="B32" s="23">
        <v>40634</v>
      </c>
      <c r="C32">
        <v>0.49909737708399698</v>
      </c>
      <c r="D32">
        <v>1.1276908023483365</v>
      </c>
      <c r="E32">
        <v>1.9003126861226916</v>
      </c>
      <c r="H32">
        <f t="shared" si="1"/>
        <v>1.0095058866134601</v>
      </c>
      <c r="I32">
        <f t="shared" si="2"/>
        <v>1.4164095889893946</v>
      </c>
      <c r="J32">
        <f t="shared" si="3"/>
        <v>3.7121379267064714</v>
      </c>
      <c r="Y32">
        <f t="shared" si="4"/>
        <v>0.34877197520145847</v>
      </c>
      <c r="Z32">
        <f t="shared" si="5"/>
        <v>9.6587884155816692E-2</v>
      </c>
      <c r="AA32">
        <f t="shared" si="6"/>
        <v>0.55292663100993056</v>
      </c>
      <c r="AC32" s="23">
        <v>40634</v>
      </c>
      <c r="AD32">
        <f t="shared" si="0"/>
        <v>0.99828649036720574</v>
      </c>
      <c r="AE32">
        <v>0.15871038376038374</v>
      </c>
      <c r="AF32" s="43">
        <v>14.000500000000001</v>
      </c>
    </row>
    <row r="33" spans="2:32" x14ac:dyDescent="0.25">
      <c r="B33" s="23">
        <v>40634</v>
      </c>
      <c r="C33">
        <v>0.31327833125778337</v>
      </c>
      <c r="D33">
        <v>0.73854988238549879</v>
      </c>
      <c r="E33">
        <v>0.71730389150139717</v>
      </c>
      <c r="H33">
        <f t="shared" si="1"/>
        <v>0.63365654494302948</v>
      </c>
      <c r="I33">
        <f t="shared" si="2"/>
        <v>0.92763826146263084</v>
      </c>
      <c r="J33">
        <f t="shared" si="3"/>
        <v>1.4012067593199049</v>
      </c>
      <c r="Y33">
        <f t="shared" si="4"/>
        <v>0.21892061028043683</v>
      </c>
      <c r="Z33">
        <f t="shared" si="5"/>
        <v>6.3257561677893051E-2</v>
      </c>
      <c r="AA33">
        <f t="shared" si="6"/>
        <v>0.20871113845343933</v>
      </c>
      <c r="AC33" s="23">
        <v>40634</v>
      </c>
      <c r="AD33">
        <f t="shared" si="0"/>
        <v>0.4908893104117692</v>
      </c>
      <c r="AE33">
        <v>0.15871038376038374</v>
      </c>
      <c r="AF33" s="43">
        <v>14.000500000000001</v>
      </c>
    </row>
    <row r="34" spans="2:32" x14ac:dyDescent="0.25">
      <c r="B34" s="23">
        <v>40634</v>
      </c>
      <c r="C34">
        <v>0.25254457794444019</v>
      </c>
      <c r="D34">
        <v>0.83047945205479479</v>
      </c>
      <c r="E34">
        <v>2.3172033446006051</v>
      </c>
      <c r="H34">
        <f t="shared" si="1"/>
        <v>0.51081261848490433</v>
      </c>
      <c r="I34">
        <f t="shared" si="2"/>
        <v>1.0431042417828627</v>
      </c>
      <c r="J34">
        <f t="shared" si="3"/>
        <v>4.5265068650010729</v>
      </c>
      <c r="Y34">
        <f t="shared" si="4"/>
        <v>0.17647953149086046</v>
      </c>
      <c r="Z34">
        <f t="shared" si="5"/>
        <v>7.1131424448806477E-2</v>
      </c>
      <c r="AA34">
        <f t="shared" si="6"/>
        <v>0.6742276931851382</v>
      </c>
      <c r="AC34" s="23">
        <v>40634</v>
      </c>
      <c r="AD34">
        <f t="shared" ref="AD34:AD97" si="8">SUM(Y34:AA34)</f>
        <v>0.92183864912480518</v>
      </c>
      <c r="AE34">
        <v>0.15871038376038374</v>
      </c>
      <c r="AF34" s="43">
        <v>14.000500000000001</v>
      </c>
    </row>
    <row r="35" spans="2:32" x14ac:dyDescent="0.25">
      <c r="B35" s="23">
        <v>40634</v>
      </c>
      <c r="C35">
        <v>0.266652724040573</v>
      </c>
      <c r="D35">
        <v>0.69178082191780832</v>
      </c>
      <c r="E35">
        <v>2.5246093481104155</v>
      </c>
      <c r="H35">
        <f t="shared" si="1"/>
        <v>0.53934864609630939</v>
      </c>
      <c r="I35">
        <f t="shared" si="2"/>
        <v>0.86889507975314728</v>
      </c>
      <c r="J35">
        <f t="shared" si="3"/>
        <v>4.931661078556469</v>
      </c>
      <c r="Y35">
        <f t="shared" si="4"/>
        <v>0.18633838109878148</v>
      </c>
      <c r="Z35">
        <f t="shared" si="5"/>
        <v>5.9251743252201658E-2</v>
      </c>
      <c r="AA35">
        <f t="shared" si="6"/>
        <v>0.73457581568591535</v>
      </c>
      <c r="AC35" s="23">
        <v>40634</v>
      </c>
      <c r="AD35">
        <f t="shared" si="8"/>
        <v>0.9801659400368985</v>
      </c>
      <c r="AE35">
        <v>0.15871038376038374</v>
      </c>
      <c r="AF35" s="43">
        <v>14.000500000000001</v>
      </c>
    </row>
    <row r="36" spans="2:32" x14ac:dyDescent="0.25">
      <c r="B36" s="23">
        <v>40634</v>
      </c>
      <c r="C36">
        <v>0.56420616931112644</v>
      </c>
      <c r="D36">
        <v>1.1043856854624616</v>
      </c>
      <c r="E36">
        <v>1.0547945205479452</v>
      </c>
      <c r="H36">
        <f t="shared" si="1"/>
        <v>1.14119904318262</v>
      </c>
      <c r="I36">
        <f t="shared" si="2"/>
        <v>1.387137743408202</v>
      </c>
      <c r="J36">
        <f t="shared" si="3"/>
        <v>2.0604728754388759</v>
      </c>
      <c r="Y36">
        <f t="shared" si="4"/>
        <v>0.39427035509820474</v>
      </c>
      <c r="Z36">
        <f t="shared" si="5"/>
        <v>9.4591776778401609E-2</v>
      </c>
      <c r="AA36">
        <f t="shared" si="6"/>
        <v>0.30690948122032125</v>
      </c>
      <c r="AC36" s="23">
        <v>40634</v>
      </c>
      <c r="AD36">
        <f t="shared" si="8"/>
        <v>0.79577161309692757</v>
      </c>
      <c r="AE36">
        <v>0.15871038376038374</v>
      </c>
      <c r="AF36" s="43">
        <v>14.000500000000001</v>
      </c>
    </row>
    <row r="37" spans="2:32" x14ac:dyDescent="0.25">
      <c r="B37" s="23">
        <v>40634</v>
      </c>
      <c r="C37">
        <v>0.4488816655057658</v>
      </c>
      <c r="D37">
        <v>0.9670665057846547</v>
      </c>
      <c r="E37">
        <v>3.0293542074363993</v>
      </c>
      <c r="H37">
        <f t="shared" si="1"/>
        <v>0.90793641587232954</v>
      </c>
      <c r="I37">
        <f t="shared" si="2"/>
        <v>1.2146612077809091</v>
      </c>
      <c r="J37">
        <f t="shared" si="3"/>
        <v>5.9176475161027451</v>
      </c>
      <c r="Y37">
        <f t="shared" si="4"/>
        <v>0.31368096146860358</v>
      </c>
      <c r="Z37">
        <f t="shared" si="5"/>
        <v>8.2830246941081168E-2</v>
      </c>
      <c r="AA37">
        <f t="shared" si="6"/>
        <v>0.88143947482199847</v>
      </c>
      <c r="AC37" s="23">
        <v>40634</v>
      </c>
      <c r="AD37">
        <f t="shared" si="8"/>
        <v>1.2779506832316831</v>
      </c>
      <c r="AE37">
        <v>0.15871038376038374</v>
      </c>
      <c r="AF37" s="43">
        <v>14.000500000000001</v>
      </c>
    </row>
    <row r="38" spans="2:32" x14ac:dyDescent="0.25">
      <c r="B38" s="23">
        <v>40634</v>
      </c>
      <c r="C38">
        <v>0.59655324790101627</v>
      </c>
      <c r="D38">
        <v>0.91498483739412306</v>
      </c>
      <c r="E38">
        <v>1.9538364082666884</v>
      </c>
      <c r="H38">
        <f t="shared" si="1"/>
        <v>1.2066262879460128</v>
      </c>
      <c r="I38">
        <f t="shared" si="2"/>
        <v>1.1492452494656544</v>
      </c>
      <c r="J38">
        <f t="shared" si="3"/>
        <v>3.8166930561860428</v>
      </c>
      <c r="Y38">
        <f t="shared" si="4"/>
        <v>0.41687467042782422</v>
      </c>
      <c r="Z38">
        <f t="shared" si="5"/>
        <v>7.8369398149310626E-2</v>
      </c>
      <c r="AA38">
        <f t="shared" si="6"/>
        <v>0.56850022138814116</v>
      </c>
      <c r="AC38" s="23">
        <v>40634</v>
      </c>
      <c r="AD38">
        <f t="shared" si="8"/>
        <v>1.063744289965276</v>
      </c>
      <c r="AE38">
        <v>0.15871038376038374</v>
      </c>
      <c r="AF38" s="43">
        <v>14.000500000000001</v>
      </c>
    </row>
    <row r="39" spans="2:32" x14ac:dyDescent="0.25">
      <c r="B39" s="23">
        <v>40634</v>
      </c>
      <c r="C39">
        <v>0.47164143234799333</v>
      </c>
      <c r="D39">
        <v>1.3894948084809355</v>
      </c>
      <c r="E39">
        <v>2.1353746978243349</v>
      </c>
      <c r="H39">
        <f t="shared" si="1"/>
        <v>0.9539717581925351</v>
      </c>
      <c r="I39">
        <f t="shared" si="2"/>
        <v>1.7452423718318559</v>
      </c>
      <c r="J39">
        <f t="shared" si="3"/>
        <v>4.1713163635699155</v>
      </c>
      <c r="Y39">
        <f t="shared" si="4"/>
        <v>0.3295856109441555</v>
      </c>
      <c r="Z39">
        <f t="shared" si="5"/>
        <v>0.11901166819591492</v>
      </c>
      <c r="AA39">
        <f t="shared" si="6"/>
        <v>0.62132171522830482</v>
      </c>
      <c r="AC39" s="23">
        <v>40634</v>
      </c>
      <c r="AD39">
        <f t="shared" si="8"/>
        <v>1.0699189943683751</v>
      </c>
      <c r="AE39">
        <v>0.15871038376038374</v>
      </c>
      <c r="AF39" s="43">
        <v>14.000500000000001</v>
      </c>
    </row>
    <row r="40" spans="2:32" x14ac:dyDescent="0.25">
      <c r="B40" s="23">
        <v>40634</v>
      </c>
      <c r="C40">
        <v>0.2217873450750163</v>
      </c>
      <c r="D40">
        <v>0.69574621485219901</v>
      </c>
      <c r="E40">
        <v>2.5547157927885373</v>
      </c>
      <c r="H40">
        <f t="shared" si="1"/>
        <v>0.44860109611820026</v>
      </c>
      <c r="I40">
        <f t="shared" si="2"/>
        <v>0.87387571856361335</v>
      </c>
      <c r="J40">
        <f t="shared" si="3"/>
        <v>4.9904720710547483</v>
      </c>
      <c r="Y40">
        <f t="shared" si="4"/>
        <v>0.1549862090408913</v>
      </c>
      <c r="Z40">
        <f t="shared" si="5"/>
        <v>5.9591383260421668E-2</v>
      </c>
      <c r="AA40">
        <f t="shared" si="6"/>
        <v>0.74333577142852836</v>
      </c>
      <c r="AC40" s="23">
        <v>40634</v>
      </c>
      <c r="AD40">
        <f t="shared" si="8"/>
        <v>0.95791336372984137</v>
      </c>
      <c r="AE40">
        <v>0.15871038376038374</v>
      </c>
      <c r="AF40" s="43">
        <v>14.000500000000001</v>
      </c>
    </row>
    <row r="41" spans="2:32" x14ac:dyDescent="0.25">
      <c r="B41" s="23">
        <v>40664</v>
      </c>
      <c r="C41">
        <v>0.80086580086580106</v>
      </c>
      <c r="D41">
        <v>8.5034013605442174E-2</v>
      </c>
      <c r="E41">
        <v>0.3093363329583802</v>
      </c>
      <c r="H41">
        <f t="shared" si="1"/>
        <v>1.6198817655284214</v>
      </c>
      <c r="I41">
        <f t="shared" si="2"/>
        <v>0.10680497882060305</v>
      </c>
      <c r="J41">
        <f t="shared" si="3"/>
        <v>0.60426851963296613</v>
      </c>
      <c r="Y41">
        <f t="shared" si="4"/>
        <v>0.55964939922386026</v>
      </c>
      <c r="Z41">
        <f t="shared" si="5"/>
        <v>7.2832512585214535E-3</v>
      </c>
      <c r="AA41">
        <f t="shared" si="6"/>
        <v>9.000639614769182E-2</v>
      </c>
      <c r="AC41" s="23">
        <v>40664</v>
      </c>
      <c r="AD41">
        <f t="shared" si="8"/>
        <v>0.65693904663007352</v>
      </c>
      <c r="AE41">
        <v>7.9694376068376066E-2</v>
      </c>
      <c r="AF41" s="43">
        <v>13.7402</v>
      </c>
    </row>
    <row r="42" spans="2:32" x14ac:dyDescent="0.25">
      <c r="B42" s="23">
        <v>40664</v>
      </c>
      <c r="C42">
        <v>5.7028799543769611E-2</v>
      </c>
      <c r="D42">
        <v>0.12422360248447205</v>
      </c>
      <c r="E42">
        <v>0.21070375052675938</v>
      </c>
      <c r="H42">
        <f t="shared" si="1"/>
        <v>0.11535005289407757</v>
      </c>
      <c r="I42">
        <f t="shared" si="2"/>
        <v>0.15602814297270706</v>
      </c>
      <c r="J42">
        <f t="shared" si="3"/>
        <v>0.41159614906616626</v>
      </c>
      <c r="Y42">
        <f t="shared" si="4"/>
        <v>3.9852036843906542E-2</v>
      </c>
      <c r="Z42">
        <f t="shared" si="5"/>
        <v>1.0639880099405254E-2</v>
      </c>
      <c r="AA42">
        <f t="shared" si="6"/>
        <v>6.1307655193118059E-2</v>
      </c>
      <c r="AC42" s="23">
        <v>40664</v>
      </c>
      <c r="AD42">
        <f t="shared" si="8"/>
        <v>0.11179957213642985</v>
      </c>
      <c r="AE42">
        <v>7.9694376068376066E-2</v>
      </c>
      <c r="AF42" s="43">
        <v>13.7402</v>
      </c>
    </row>
    <row r="43" spans="2:32" x14ac:dyDescent="0.25">
      <c r="B43" s="23">
        <v>40664</v>
      </c>
      <c r="C43">
        <v>0.33730158730158738</v>
      </c>
      <c r="D43">
        <v>5.8934464875058941E-2</v>
      </c>
      <c r="E43">
        <v>3.2130391423585154</v>
      </c>
      <c r="H43">
        <f t="shared" si="1"/>
        <v>0.68224750034642978</v>
      </c>
      <c r="I43">
        <f t="shared" si="2"/>
        <v>7.4023252647942725E-2</v>
      </c>
      <c r="J43">
        <f t="shared" si="3"/>
        <v>6.2764641563685322</v>
      </c>
      <c r="Y43">
        <f t="shared" si="4"/>
        <v>0.23570819291635561</v>
      </c>
      <c r="Z43">
        <f t="shared" si="5"/>
        <v>5.0477979019455631E-3</v>
      </c>
      <c r="AA43">
        <f t="shared" si="6"/>
        <v>0.93488556975966419</v>
      </c>
      <c r="AC43" s="23">
        <v>40664</v>
      </c>
      <c r="AD43">
        <f t="shared" si="8"/>
        <v>1.1756415605779653</v>
      </c>
      <c r="AE43">
        <v>7.9694376068376066E-2</v>
      </c>
      <c r="AF43" s="43">
        <v>13.7402</v>
      </c>
    </row>
    <row r="44" spans="2:32" x14ac:dyDescent="0.25">
      <c r="B44" s="23">
        <v>40664</v>
      </c>
      <c r="C44">
        <v>0.36657955865272945</v>
      </c>
      <c r="D44">
        <v>0.42631917631917637</v>
      </c>
      <c r="E44">
        <v>9.6688421561518023E-2</v>
      </c>
      <c r="H44">
        <f t="shared" si="1"/>
        <v>0.74146697491021596</v>
      </c>
      <c r="I44">
        <f t="shared" si="2"/>
        <v>0.53546820462761813</v>
      </c>
      <c r="J44">
        <f t="shared" si="3"/>
        <v>0.18887457804863672</v>
      </c>
      <c r="Y44">
        <f t="shared" si="4"/>
        <v>0.25616779933162032</v>
      </c>
      <c r="Z44">
        <f t="shared" si="5"/>
        <v>3.651467860691162E-2</v>
      </c>
      <c r="AA44">
        <f t="shared" si="6"/>
        <v>2.8133055987095801E-2</v>
      </c>
      <c r="AC44" s="23">
        <v>40664</v>
      </c>
      <c r="AD44">
        <f t="shared" si="8"/>
        <v>0.32081553392562773</v>
      </c>
      <c r="AE44">
        <v>7.9694376068376066E-2</v>
      </c>
      <c r="AF44" s="43">
        <v>13.7402</v>
      </c>
    </row>
    <row r="45" spans="2:32" x14ac:dyDescent="0.25">
      <c r="B45" s="23">
        <v>40664</v>
      </c>
      <c r="C45">
        <v>0.24509803921568626</v>
      </c>
      <c r="D45">
        <v>0.20604395604395606</v>
      </c>
      <c r="E45">
        <v>8.900756564307967E-2</v>
      </c>
      <c r="H45">
        <f t="shared" si="1"/>
        <v>0.49575077879844359</v>
      </c>
      <c r="I45">
        <f t="shared" si="2"/>
        <v>0.2587966794499228</v>
      </c>
      <c r="J45">
        <f t="shared" si="3"/>
        <v>0.17387052278309081</v>
      </c>
      <c r="Y45">
        <f t="shared" si="4"/>
        <v>0.17127584952399535</v>
      </c>
      <c r="Z45">
        <f t="shared" si="5"/>
        <v>1.7647878049494289E-2</v>
      </c>
      <c r="AA45">
        <f t="shared" si="6"/>
        <v>2.5898187053541463E-2</v>
      </c>
      <c r="AC45" s="23">
        <v>40664</v>
      </c>
      <c r="AD45">
        <f t="shared" si="8"/>
        <v>0.2148219146270311</v>
      </c>
      <c r="AE45">
        <v>7.9694376068376066E-2</v>
      </c>
      <c r="AF45" s="43">
        <v>13.7402</v>
      </c>
    </row>
    <row r="46" spans="2:32" x14ac:dyDescent="0.25">
      <c r="B46" s="23">
        <v>40664</v>
      </c>
      <c r="C46">
        <v>0.30968468468468474</v>
      </c>
      <c r="D46">
        <v>0.68766637089618443</v>
      </c>
      <c r="E46">
        <v>4.5339412360688964</v>
      </c>
      <c r="H46">
        <f t="shared" si="1"/>
        <v>0.62638780834668228</v>
      </c>
      <c r="I46">
        <f t="shared" si="2"/>
        <v>0.86372722002748537</v>
      </c>
      <c r="J46">
        <f t="shared" si="3"/>
        <v>8.8567609650652628</v>
      </c>
      <c r="Y46">
        <f t="shared" si="4"/>
        <v>0.21640935041207526</v>
      </c>
      <c r="Z46">
        <f t="shared" si="5"/>
        <v>5.8899336264564783E-2</v>
      </c>
      <c r="AA46">
        <f t="shared" si="6"/>
        <v>1.3192233421182971</v>
      </c>
      <c r="AC46" s="23">
        <v>40664</v>
      </c>
      <c r="AD46">
        <f t="shared" si="8"/>
        <v>1.5945320287949372</v>
      </c>
      <c r="AE46">
        <v>7.9694376068376066E-2</v>
      </c>
      <c r="AF46" s="43">
        <v>13.7402</v>
      </c>
    </row>
    <row r="47" spans="2:32" x14ac:dyDescent="0.25">
      <c r="B47" s="23">
        <v>40664</v>
      </c>
      <c r="C47">
        <v>0.20297249334516412</v>
      </c>
      <c r="D47">
        <v>0.1892147587511826</v>
      </c>
      <c r="E47">
        <v>1.4114627887082978</v>
      </c>
      <c r="H47">
        <f t="shared" si="1"/>
        <v>0.41054498833415026</v>
      </c>
      <c r="I47">
        <f t="shared" si="2"/>
        <v>0.23765876081935514</v>
      </c>
      <c r="J47">
        <f t="shared" si="3"/>
        <v>2.7572012692234744</v>
      </c>
      <c r="Y47">
        <f t="shared" si="4"/>
        <v>0.14183828780900165</v>
      </c>
      <c r="Z47">
        <f t="shared" si="5"/>
        <v>1.6206439886511312E-2</v>
      </c>
      <c r="AA47">
        <f t="shared" si="6"/>
        <v>0.41068786745234237</v>
      </c>
      <c r="AC47" s="23">
        <v>40664</v>
      </c>
      <c r="AD47">
        <f t="shared" si="8"/>
        <v>0.56873259514785535</v>
      </c>
      <c r="AE47">
        <v>7.9694376068376066E-2</v>
      </c>
      <c r="AF47" s="43">
        <v>13.7402</v>
      </c>
    </row>
    <row r="48" spans="2:32" x14ac:dyDescent="0.25">
      <c r="B48" s="23">
        <v>40664</v>
      </c>
      <c r="C48">
        <v>0.34893267651888338</v>
      </c>
      <c r="D48">
        <v>1.4792550683639794</v>
      </c>
      <c r="E48">
        <v>4.816955684007708E-2</v>
      </c>
      <c r="H48">
        <f t="shared" si="1"/>
        <v>0.70577327622044428</v>
      </c>
      <c r="I48">
        <f t="shared" si="2"/>
        <v>1.8579836414633621</v>
      </c>
      <c r="J48">
        <f t="shared" si="3"/>
        <v>9.4096113847207383E-2</v>
      </c>
      <c r="Y48">
        <f t="shared" si="4"/>
        <v>0.24383606163760912</v>
      </c>
      <c r="Z48">
        <f t="shared" si="5"/>
        <v>0.12669972733883361</v>
      </c>
      <c r="AA48">
        <f t="shared" si="6"/>
        <v>1.4015709612068319E-2</v>
      </c>
      <c r="AC48" s="23">
        <v>40664</v>
      </c>
      <c r="AD48">
        <f t="shared" si="8"/>
        <v>0.38455149858851106</v>
      </c>
      <c r="AE48">
        <v>7.9694376068376066E-2</v>
      </c>
      <c r="AF48" s="43">
        <v>13.7402</v>
      </c>
    </row>
    <row r="49" spans="2:32" x14ac:dyDescent="0.25">
      <c r="B49" s="23">
        <v>40664</v>
      </c>
      <c r="C49">
        <v>0.67527010804321741</v>
      </c>
      <c r="D49">
        <v>0.51179350244770805</v>
      </c>
      <c r="E49">
        <v>4.3071576456669627</v>
      </c>
      <c r="H49">
        <f t="shared" si="1"/>
        <v>1.3658439824038755</v>
      </c>
      <c r="I49">
        <f t="shared" si="2"/>
        <v>0.64282622766792863</v>
      </c>
      <c r="J49">
        <f t="shared" si="3"/>
        <v>8.41375388879122</v>
      </c>
      <c r="Y49">
        <f t="shared" si="4"/>
        <v>0.47188244256610973</v>
      </c>
      <c r="Z49">
        <f t="shared" si="5"/>
        <v>4.3835643088671175E-2</v>
      </c>
      <c r="AA49">
        <f t="shared" si="6"/>
        <v>1.2532369981208116</v>
      </c>
      <c r="AC49" s="23">
        <v>40664</v>
      </c>
      <c r="AD49">
        <f t="shared" si="8"/>
        <v>1.7689550837755925</v>
      </c>
      <c r="AE49">
        <v>7.9694376068376066E-2</v>
      </c>
      <c r="AF49" s="43">
        <v>13.7402</v>
      </c>
    </row>
    <row r="50" spans="2:32" x14ac:dyDescent="0.25">
      <c r="B50" s="23">
        <v>40664</v>
      </c>
      <c r="C50">
        <v>2.6455026455026457E-2</v>
      </c>
      <c r="D50">
        <v>0.75491307634164784</v>
      </c>
      <c r="E50">
        <v>2.3210290827740492</v>
      </c>
      <c r="H50">
        <f t="shared" si="1"/>
        <v>5.3509607870308208E-2</v>
      </c>
      <c r="I50">
        <f t="shared" si="2"/>
        <v>0.94819086752957604</v>
      </c>
      <c r="J50">
        <f t="shared" si="3"/>
        <v>4.5339801970874181</v>
      </c>
      <c r="Y50">
        <f t="shared" si="4"/>
        <v>1.8486917091478868E-2</v>
      </c>
      <c r="Z50">
        <f t="shared" si="5"/>
        <v>6.4659086172873803E-2</v>
      </c>
      <c r="AA50">
        <f t="shared" si="6"/>
        <v>0.67534085342177508</v>
      </c>
      <c r="AC50" s="23">
        <v>40664</v>
      </c>
      <c r="AD50">
        <f t="shared" si="8"/>
        <v>0.75848685668612781</v>
      </c>
      <c r="AE50">
        <v>7.9694376068376066E-2</v>
      </c>
      <c r="AF50" s="43">
        <v>13.7402</v>
      </c>
    </row>
    <row r="51" spans="2:32" x14ac:dyDescent="0.25">
      <c r="B51" s="23">
        <v>40725</v>
      </c>
      <c r="C51">
        <v>0.27318576632109837</v>
      </c>
      <c r="D51">
        <v>1.2824897400820794</v>
      </c>
      <c r="E51">
        <v>0.50725768690494766</v>
      </c>
      <c r="H51">
        <f t="shared" si="1"/>
        <v>0.55256279015416332</v>
      </c>
      <c r="I51">
        <f t="shared" si="2"/>
        <v>1.6108411648387808</v>
      </c>
      <c r="J51">
        <f t="shared" si="3"/>
        <v>0.99089508370080859</v>
      </c>
      <c r="Y51">
        <f t="shared" si="4"/>
        <v>0.19090370675439999</v>
      </c>
      <c r="Z51">
        <f t="shared" si="5"/>
        <v>0.1098465733586854</v>
      </c>
      <c r="AA51">
        <f t="shared" si="6"/>
        <v>0.14759480685597773</v>
      </c>
      <c r="AC51" s="23">
        <v>40725</v>
      </c>
      <c r="AD51">
        <f t="shared" si="8"/>
        <v>0.44834508696906317</v>
      </c>
      <c r="AE51">
        <v>3.7755530364372378E-3</v>
      </c>
      <c r="AF51" s="43">
        <v>12.650399999999999</v>
      </c>
    </row>
    <row r="52" spans="2:32" x14ac:dyDescent="0.25">
      <c r="B52" s="23">
        <v>40725</v>
      </c>
      <c r="C52">
        <v>0.84883720930232565</v>
      </c>
      <c r="D52">
        <v>1.4985698296231811</v>
      </c>
      <c r="E52">
        <v>1.5180878552971577</v>
      </c>
      <c r="H52">
        <f t="shared" si="1"/>
        <v>1.7169117669456797</v>
      </c>
      <c r="I52">
        <f t="shared" si="2"/>
        <v>1.8822434944297994</v>
      </c>
      <c r="J52">
        <f t="shared" si="3"/>
        <v>2.9654864406652837</v>
      </c>
      <c r="Y52">
        <f t="shared" si="4"/>
        <v>0.59317208165379975</v>
      </c>
      <c r="Z52">
        <f t="shared" si="5"/>
        <v>0.1283540566276033</v>
      </c>
      <c r="AA52">
        <f t="shared" si="6"/>
        <v>0.44171215060359492</v>
      </c>
      <c r="AC52" s="23">
        <v>40725</v>
      </c>
      <c r="AD52">
        <f t="shared" si="8"/>
        <v>1.1632382888849979</v>
      </c>
      <c r="AE52">
        <v>3.7755530364372378E-3</v>
      </c>
      <c r="AF52" s="43">
        <v>12.650399999999999</v>
      </c>
    </row>
    <row r="53" spans="2:32" x14ac:dyDescent="0.25">
      <c r="B53" s="23">
        <v>40725</v>
      </c>
      <c r="C53">
        <v>0.57091975696626851</v>
      </c>
      <c r="D53">
        <v>1.218925421010425</v>
      </c>
      <c r="E53">
        <v>0.74570273003033372</v>
      </c>
      <c r="H53">
        <f t="shared" si="1"/>
        <v>1.1547783697215788</v>
      </c>
      <c r="I53">
        <f t="shared" si="2"/>
        <v>1.531002692392978</v>
      </c>
      <c r="J53">
        <f t="shared" si="3"/>
        <v>1.4566820536477942</v>
      </c>
      <c r="Y53">
        <f t="shared" si="4"/>
        <v>0.39896184684847685</v>
      </c>
      <c r="Z53">
        <f t="shared" si="5"/>
        <v>0.10440222365382733</v>
      </c>
      <c r="AA53">
        <f t="shared" si="6"/>
        <v>0.21697423864061879</v>
      </c>
      <c r="AC53" s="23">
        <v>40725</v>
      </c>
      <c r="AD53">
        <f t="shared" si="8"/>
        <v>0.72033830914292296</v>
      </c>
      <c r="AE53">
        <v>3.7755530364372378E-3</v>
      </c>
      <c r="AF53" s="43">
        <v>12.650399999999999</v>
      </c>
    </row>
    <row r="54" spans="2:32" x14ac:dyDescent="0.25">
      <c r="B54" s="23">
        <v>40725</v>
      </c>
      <c r="C54">
        <v>0.58139534883720934</v>
      </c>
      <c r="D54">
        <v>1.825690067376657</v>
      </c>
      <c r="E54">
        <v>0.39640591966173361</v>
      </c>
      <c r="H54">
        <f t="shared" si="1"/>
        <v>1.1759669636614245</v>
      </c>
      <c r="I54">
        <f t="shared" si="2"/>
        <v>2.2931151983947946</v>
      </c>
      <c r="J54">
        <f t="shared" si="3"/>
        <v>0.77435332589905859</v>
      </c>
      <c r="Y54">
        <f t="shared" si="4"/>
        <v>0.40628224770808202</v>
      </c>
      <c r="Z54">
        <f t="shared" si="5"/>
        <v>0.15637224349527998</v>
      </c>
      <c r="AA54">
        <f t="shared" si="6"/>
        <v>0.11534069696612248</v>
      </c>
      <c r="AC54" s="23">
        <v>40725</v>
      </c>
      <c r="AD54">
        <f t="shared" si="8"/>
        <v>0.67799518816948445</v>
      </c>
      <c r="AE54">
        <v>3.7755530364372378E-3</v>
      </c>
      <c r="AF54" s="43">
        <v>12.650399999999999</v>
      </c>
    </row>
    <row r="55" spans="2:32" x14ac:dyDescent="0.25">
      <c r="B55" s="23">
        <v>40725</v>
      </c>
      <c r="C55">
        <v>0.6948383437322746</v>
      </c>
      <c r="D55">
        <v>1.3833199679230153</v>
      </c>
      <c r="E55">
        <v>2.0789288231148695</v>
      </c>
      <c r="H55">
        <f t="shared" si="1"/>
        <v>1.4054239321807269</v>
      </c>
      <c r="I55">
        <f t="shared" si="2"/>
        <v>1.7374866081433469</v>
      </c>
      <c r="J55">
        <f t="shared" si="3"/>
        <v>4.061052998048396</v>
      </c>
      <c r="Y55">
        <f t="shared" si="4"/>
        <v>0.48555683262673227</v>
      </c>
      <c r="Z55">
        <f t="shared" si="5"/>
        <v>0.11848278671240274</v>
      </c>
      <c r="AA55">
        <f t="shared" si="6"/>
        <v>0.60489787742233114</v>
      </c>
      <c r="AC55" s="23">
        <v>40725</v>
      </c>
      <c r="AD55">
        <f t="shared" si="8"/>
        <v>1.2089374967614661</v>
      </c>
      <c r="AE55">
        <v>3.7755530364372378E-3</v>
      </c>
      <c r="AF55" s="43">
        <v>12.650399999999999</v>
      </c>
    </row>
    <row r="56" spans="2:32" x14ac:dyDescent="0.25">
      <c r="B56" s="23">
        <v>40725</v>
      </c>
      <c r="C56">
        <v>0.54388597149287332</v>
      </c>
      <c r="D56">
        <v>1.4804048234280793</v>
      </c>
      <c r="E56">
        <v>1.334681496461072</v>
      </c>
      <c r="H56">
        <f t="shared" si="1"/>
        <v>1.1000981272961714</v>
      </c>
      <c r="I56">
        <f t="shared" si="2"/>
        <v>1.8594277643509383</v>
      </c>
      <c r="J56">
        <f t="shared" si="3"/>
        <v>2.6072139807662218</v>
      </c>
      <c r="Y56">
        <f t="shared" si="4"/>
        <v>0.3800704897914316</v>
      </c>
      <c r="Z56">
        <f t="shared" si="5"/>
        <v>0.12679820504984057</v>
      </c>
      <c r="AA56">
        <f t="shared" si="6"/>
        <v>0.38834711187202287</v>
      </c>
      <c r="AC56" s="23">
        <v>40725</v>
      </c>
      <c r="AD56">
        <f t="shared" si="8"/>
        <v>0.89521580671329504</v>
      </c>
      <c r="AE56">
        <v>3.7755530364372378E-3</v>
      </c>
      <c r="AF56" s="43">
        <v>12.650399999999999</v>
      </c>
    </row>
    <row r="57" spans="2:32" x14ac:dyDescent="0.25">
      <c r="B57" s="23">
        <v>40725</v>
      </c>
      <c r="C57">
        <v>0.60924662303300381</v>
      </c>
      <c r="D57">
        <v>1.4999022864959937</v>
      </c>
      <c r="E57">
        <v>2.1292660827544552</v>
      </c>
      <c r="H57">
        <f t="shared" si="1"/>
        <v>1.2323007104236485</v>
      </c>
      <c r="I57">
        <f t="shared" si="2"/>
        <v>1.8839170956400215</v>
      </c>
      <c r="J57">
        <f t="shared" si="3"/>
        <v>4.1593835791149436</v>
      </c>
      <c r="Y57">
        <f t="shared" si="4"/>
        <v>0.42574487035278058</v>
      </c>
      <c r="Z57">
        <f t="shared" si="5"/>
        <v>0.12846818293758633</v>
      </c>
      <c r="AA57">
        <f t="shared" si="6"/>
        <v>0.619544315132315</v>
      </c>
      <c r="AC57" s="23">
        <v>40725</v>
      </c>
      <c r="AD57">
        <f t="shared" si="8"/>
        <v>1.1737573684226819</v>
      </c>
      <c r="AE57">
        <v>3.7755530364372378E-3</v>
      </c>
      <c r="AF57" s="43">
        <v>12.650399999999999</v>
      </c>
    </row>
    <row r="58" spans="2:32" x14ac:dyDescent="0.25">
      <c r="B58" s="23">
        <v>40725</v>
      </c>
      <c r="C58">
        <v>0.66504935586414593</v>
      </c>
      <c r="D58">
        <v>0.96718104759834811</v>
      </c>
      <c r="E58">
        <v>0.83458364591147782</v>
      </c>
      <c r="H58">
        <f t="shared" si="1"/>
        <v>1.3451708433249387</v>
      </c>
      <c r="I58">
        <f t="shared" si="2"/>
        <v>1.2148050753400996</v>
      </c>
      <c r="J58">
        <f t="shared" si="3"/>
        <v>1.6303051743122114</v>
      </c>
      <c r="Y58">
        <f t="shared" si="4"/>
        <v>0.46474012507615137</v>
      </c>
      <c r="Z58">
        <f t="shared" si="5"/>
        <v>8.2840057565951891E-2</v>
      </c>
      <c r="AA58">
        <f t="shared" si="6"/>
        <v>0.24283557490286861</v>
      </c>
      <c r="AC58" s="23">
        <v>40725</v>
      </c>
      <c r="AD58">
        <f t="shared" si="8"/>
        <v>0.79041575754497195</v>
      </c>
      <c r="AE58">
        <v>3.7755530364372378E-3</v>
      </c>
      <c r="AF58" s="43">
        <v>12.650399999999999</v>
      </c>
    </row>
    <row r="59" spans="2:32" x14ac:dyDescent="0.25">
      <c r="B59" s="23">
        <v>40725</v>
      </c>
      <c r="C59">
        <v>0.95220655557590184</v>
      </c>
      <c r="D59">
        <v>1.3219094247246022</v>
      </c>
      <c r="E59">
        <v>1.7880649407634928</v>
      </c>
      <c r="H59">
        <f t="shared" si="1"/>
        <v>1.9259931373352464</v>
      </c>
      <c r="I59">
        <f t="shared" si="2"/>
        <v>1.6603533353790885</v>
      </c>
      <c r="J59">
        <f t="shared" si="3"/>
        <v>3.4928692159421684</v>
      </c>
      <c r="Y59">
        <f t="shared" si="4"/>
        <v>0.66540714585260685</v>
      </c>
      <c r="Z59">
        <f t="shared" si="5"/>
        <v>0.11322291013981552</v>
      </c>
      <c r="AA59">
        <f t="shared" si="6"/>
        <v>0.52026633876794359</v>
      </c>
      <c r="AC59" s="23">
        <v>40725</v>
      </c>
      <c r="AD59">
        <f t="shared" si="8"/>
        <v>1.298896394760366</v>
      </c>
      <c r="AE59">
        <v>3.7755530364372378E-3</v>
      </c>
      <c r="AF59" s="43">
        <v>12.650399999999999</v>
      </c>
    </row>
    <row r="60" spans="2:32" x14ac:dyDescent="0.25">
      <c r="B60" s="23">
        <v>40725</v>
      </c>
      <c r="C60">
        <v>0.59816636851520577</v>
      </c>
      <c r="D60">
        <v>1.2758397932816534</v>
      </c>
      <c r="E60">
        <v>2.7880549682875269</v>
      </c>
      <c r="H60">
        <f t="shared" si="1"/>
        <v>1.2098890876131965</v>
      </c>
      <c r="I60">
        <f t="shared" si="2"/>
        <v>1.6024886550951718</v>
      </c>
      <c r="J60">
        <f t="shared" si="3"/>
        <v>5.4462850588233795</v>
      </c>
      <c r="Y60">
        <f t="shared" si="4"/>
        <v>0.41800192793043062</v>
      </c>
      <c r="Z60">
        <f t="shared" si="5"/>
        <v>0.10927699853386255</v>
      </c>
      <c r="AA60">
        <f t="shared" si="6"/>
        <v>0.81122956866172813</v>
      </c>
      <c r="AC60" s="23">
        <v>40725</v>
      </c>
      <c r="AD60">
        <f t="shared" si="8"/>
        <v>1.3385084951260213</v>
      </c>
      <c r="AE60">
        <v>3.7755530364372378E-3</v>
      </c>
      <c r="AF60" s="43">
        <v>12.650399999999999</v>
      </c>
    </row>
    <row r="61" spans="2:32" x14ac:dyDescent="0.25">
      <c r="B61" s="23">
        <v>40787</v>
      </c>
      <c r="C61">
        <v>1.1319761319761319</v>
      </c>
      <c r="D61">
        <v>2.4638863000931965</v>
      </c>
      <c r="E61">
        <v>1.5410958904109586</v>
      </c>
      <c r="H61">
        <f t="shared" si="1"/>
        <v>2.2896064399543423</v>
      </c>
      <c r="I61">
        <f t="shared" si="2"/>
        <v>3.094706611390456</v>
      </c>
      <c r="J61">
        <f t="shared" si="3"/>
        <v>3.010431149180175</v>
      </c>
      <c r="Y61">
        <f t="shared" si="4"/>
        <v>0.79103110847200109</v>
      </c>
      <c r="Z61">
        <f t="shared" si="5"/>
        <v>0.2110344112330487</v>
      </c>
      <c r="AA61">
        <f t="shared" si="6"/>
        <v>0.4484067095751445</v>
      </c>
      <c r="AC61" s="23">
        <v>40787</v>
      </c>
      <c r="AD61">
        <f t="shared" si="8"/>
        <v>1.4504722292801944</v>
      </c>
      <c r="AF61" s="54">
        <v>11.722200000000001</v>
      </c>
    </row>
    <row r="62" spans="2:32" x14ac:dyDescent="0.25">
      <c r="B62" s="23">
        <v>40787</v>
      </c>
      <c r="C62">
        <v>1.1375299349982892</v>
      </c>
      <c r="D62">
        <v>1.7147829647829644</v>
      </c>
      <c r="E62">
        <v>1.7776165427172137</v>
      </c>
      <c r="H62">
        <f t="shared" si="1"/>
        <v>2.3008399128223349</v>
      </c>
      <c r="I62">
        <f t="shared" si="2"/>
        <v>2.153812932850367</v>
      </c>
      <c r="J62">
        <f t="shared" si="3"/>
        <v>3.4724589461249127</v>
      </c>
      <c r="Y62">
        <f t="shared" si="4"/>
        <v>0.79491213638129332</v>
      </c>
      <c r="Z62">
        <f t="shared" si="5"/>
        <v>0.14687293539143689</v>
      </c>
      <c r="AA62">
        <f t="shared" si="6"/>
        <v>0.51722620880755943</v>
      </c>
      <c r="AC62" s="23">
        <v>40787</v>
      </c>
      <c r="AD62">
        <f t="shared" si="8"/>
        <v>1.4590112805802895</v>
      </c>
      <c r="AF62" s="54">
        <v>11.722200000000001</v>
      </c>
    </row>
    <row r="63" spans="2:32" x14ac:dyDescent="0.25">
      <c r="B63" s="23">
        <v>40787</v>
      </c>
      <c r="C63">
        <v>0.75139794967381168</v>
      </c>
      <c r="D63">
        <v>2.4859765425803158</v>
      </c>
      <c r="E63">
        <v>2.261887556005203</v>
      </c>
      <c r="H63">
        <f t="shared" si="1"/>
        <v>1.5198249644524513</v>
      </c>
      <c r="I63">
        <f t="shared" si="2"/>
        <v>3.1224525424707661</v>
      </c>
      <c r="J63">
        <f t="shared" si="3"/>
        <v>4.4184510496133242</v>
      </c>
      <c r="Y63">
        <f t="shared" si="4"/>
        <v>0.52508099441675926</v>
      </c>
      <c r="Z63">
        <f t="shared" si="5"/>
        <v>0.21292646336105805</v>
      </c>
      <c r="AA63">
        <f t="shared" si="6"/>
        <v>0.65813267216408788</v>
      </c>
      <c r="AC63" s="23">
        <v>40787</v>
      </c>
      <c r="AD63">
        <f t="shared" si="8"/>
        <v>1.3961401299419052</v>
      </c>
      <c r="AF63" s="54">
        <v>11.722200000000001</v>
      </c>
    </row>
    <row r="64" spans="2:32" x14ac:dyDescent="0.25">
      <c r="B64" s="23">
        <v>40787</v>
      </c>
      <c r="C64">
        <v>0.82865884752677199</v>
      </c>
      <c r="D64">
        <v>1.9364725550292565</v>
      </c>
      <c r="E64">
        <v>0.72309151256519677</v>
      </c>
      <c r="H64">
        <f t="shared" si="1"/>
        <v>1.6760977376000412</v>
      </c>
      <c r="I64">
        <f t="shared" si="2"/>
        <v>2.4322609442645668</v>
      </c>
      <c r="J64">
        <f t="shared" si="3"/>
        <v>1.4125125027447787</v>
      </c>
      <c r="Y64">
        <f t="shared" si="4"/>
        <v>0.57907133214894901</v>
      </c>
      <c r="Z64">
        <f t="shared" si="5"/>
        <v>0.16586087820046685</v>
      </c>
      <c r="AA64">
        <f t="shared" si="6"/>
        <v>0.21039514016523039</v>
      </c>
      <c r="AC64" s="23">
        <v>40787</v>
      </c>
      <c r="AD64">
        <f t="shared" si="8"/>
        <v>0.95532735051464623</v>
      </c>
      <c r="AF64" s="54">
        <v>11.722200000000001</v>
      </c>
    </row>
    <row r="65" spans="2:32" x14ac:dyDescent="0.25">
      <c r="B65" s="23">
        <v>40787</v>
      </c>
      <c r="C65">
        <v>0.58799257272539707</v>
      </c>
      <c r="D65">
        <v>0.87626689189189177</v>
      </c>
      <c r="E65">
        <v>0.94111969111969096</v>
      </c>
      <c r="H65">
        <f t="shared" si="1"/>
        <v>1.1893109254937697</v>
      </c>
      <c r="I65">
        <f t="shared" si="2"/>
        <v>1.1006144819173798</v>
      </c>
      <c r="J65">
        <f t="shared" si="3"/>
        <v>1.8384164482445213</v>
      </c>
      <c r="Y65">
        <f t="shared" si="4"/>
        <v>0.4108924238219554</v>
      </c>
      <c r="Z65">
        <f t="shared" si="5"/>
        <v>7.5053166051706283E-2</v>
      </c>
      <c r="AA65">
        <f t="shared" si="6"/>
        <v>0.27383395584736947</v>
      </c>
      <c r="AC65" s="23">
        <v>40787</v>
      </c>
      <c r="AD65">
        <f t="shared" si="8"/>
        <v>0.75977954572103112</v>
      </c>
      <c r="AF65" s="54">
        <v>11.722200000000001</v>
      </c>
    </row>
    <row r="66" spans="2:32" x14ac:dyDescent="0.25">
      <c r="B66" s="23">
        <v>40787</v>
      </c>
      <c r="C66">
        <v>0.53721754541426681</v>
      </c>
      <c r="D66">
        <v>2.1539721539721541</v>
      </c>
      <c r="E66">
        <v>0.84920986560330824</v>
      </c>
      <c r="H66">
        <f t="shared" si="1"/>
        <v>1.0866101474151091</v>
      </c>
      <c r="I66">
        <f t="shared" si="2"/>
        <v>2.7054462153535366</v>
      </c>
      <c r="J66">
        <f t="shared" si="3"/>
        <v>1.6588765485070365</v>
      </c>
      <c r="Y66">
        <f t="shared" si="4"/>
        <v>0.37541055719769839</v>
      </c>
      <c r="Z66">
        <f t="shared" si="5"/>
        <v>0.18448994391855722</v>
      </c>
      <c r="AA66">
        <f t="shared" si="6"/>
        <v>0.24709130946575025</v>
      </c>
      <c r="AC66" s="23">
        <v>40787</v>
      </c>
      <c r="AD66">
        <f t="shared" si="8"/>
        <v>0.80699181058200598</v>
      </c>
      <c r="AF66" s="54">
        <v>11.722200000000001</v>
      </c>
    </row>
    <row r="67" spans="2:32" x14ac:dyDescent="0.25">
      <c r="B67" s="23">
        <v>40787</v>
      </c>
      <c r="C67">
        <v>1.1740463868123441</v>
      </c>
      <c r="D67">
        <v>2.3501762632197418</v>
      </c>
      <c r="E67">
        <v>1.4410895270270272</v>
      </c>
      <c r="H67">
        <f t="shared" ref="H67:H100" si="9">C67*$K$1</f>
        <v>2.3747003952794912</v>
      </c>
      <c r="I67">
        <f t="shared" ref="I67:I101" si="10">D67*$L$1</f>
        <v>2.9518837859701343</v>
      </c>
      <c r="J67">
        <f t="shared" ref="J67:J101" si="11">E67*$M$1</f>
        <v>2.8150751863744241</v>
      </c>
      <c r="Y67">
        <f t="shared" ref="Y67:Y101" si="12">(H67/100)*($Q$2)</f>
        <v>0.82043003250999502</v>
      </c>
      <c r="Z67">
        <f t="shared" ref="Z67:Z101" si="13">(I67/100)*$Q$3</f>
        <v>0.20129502890766701</v>
      </c>
      <c r="AA67">
        <f t="shared" ref="AA67:AA101" si="14">(J67/100)*$Q$4</f>
        <v>0.41930824489128465</v>
      </c>
      <c r="AC67" s="23">
        <v>40787</v>
      </c>
      <c r="AD67">
        <f t="shared" si="8"/>
        <v>1.4410333063089467</v>
      </c>
      <c r="AF67" s="54">
        <v>11.722200000000001</v>
      </c>
    </row>
    <row r="68" spans="2:32" x14ac:dyDescent="0.25">
      <c r="B68" s="23">
        <v>40787</v>
      </c>
      <c r="C68">
        <v>0.59426896776294369</v>
      </c>
      <c r="D68">
        <v>2.0608108108108101</v>
      </c>
      <c r="E68">
        <v>0.62922297297297292</v>
      </c>
      <c r="H68">
        <f t="shared" si="9"/>
        <v>1.2020059586236442</v>
      </c>
      <c r="I68">
        <f t="shared" si="10"/>
        <v>2.5884330948225602</v>
      </c>
      <c r="J68">
        <f t="shared" si="11"/>
        <v>1.2291463817429717</v>
      </c>
      <c r="Y68">
        <f t="shared" si="12"/>
        <v>0.41527840298133167</v>
      </c>
      <c r="Z68">
        <f t="shared" si="13"/>
        <v>0.17651057847341042</v>
      </c>
      <c r="AA68">
        <f t="shared" si="14"/>
        <v>0.18308257432615793</v>
      </c>
      <c r="AC68" s="23">
        <v>40787</v>
      </c>
      <c r="AD68">
        <f t="shared" si="8"/>
        <v>0.77487155578090006</v>
      </c>
      <c r="AF68" s="54">
        <v>11.722200000000001</v>
      </c>
    </row>
    <row r="69" spans="2:32" x14ac:dyDescent="0.25">
      <c r="B69" s="23">
        <v>40787</v>
      </c>
      <c r="C69">
        <v>0.6834420627524076</v>
      </c>
      <c r="D69">
        <v>2.4453024453024454</v>
      </c>
      <c r="E69">
        <v>2.3665973665973672</v>
      </c>
      <c r="H69">
        <f t="shared" si="9"/>
        <v>1.3823730942823331</v>
      </c>
      <c r="I69">
        <f t="shared" si="10"/>
        <v>3.0713647963546395</v>
      </c>
      <c r="J69">
        <f t="shared" si="11"/>
        <v>4.6229948923377044</v>
      </c>
      <c r="Y69">
        <f t="shared" si="12"/>
        <v>0.47759304918526946</v>
      </c>
      <c r="Z69">
        <f t="shared" si="13"/>
        <v>0.20944268483964398</v>
      </c>
      <c r="AA69">
        <f t="shared" si="14"/>
        <v>0.68859968068706057</v>
      </c>
      <c r="AC69" s="23">
        <v>40787</v>
      </c>
      <c r="AD69">
        <f t="shared" si="8"/>
        <v>1.375635414711974</v>
      </c>
      <c r="AF69" s="54">
        <v>11.722200000000001</v>
      </c>
    </row>
    <row r="70" spans="2:32" x14ac:dyDescent="0.25">
      <c r="B70" s="23">
        <v>40787</v>
      </c>
      <c r="C70">
        <v>0.88830088830088827</v>
      </c>
      <c r="D70">
        <v>2.6045276045276045</v>
      </c>
      <c r="E70">
        <v>1.3161599099099097</v>
      </c>
      <c r="H70">
        <f t="shared" si="9"/>
        <v>1.7967334973046598</v>
      </c>
      <c r="I70">
        <f t="shared" si="10"/>
        <v>3.2713558239175424</v>
      </c>
      <c r="J70">
        <f t="shared" si="11"/>
        <v>2.5710332593505112</v>
      </c>
      <c r="Y70">
        <f t="shared" si="12"/>
        <v>0.62074951624874986</v>
      </c>
      <c r="Z70">
        <f t="shared" si="13"/>
        <v>0.22308048449350742</v>
      </c>
      <c r="AA70">
        <f t="shared" si="14"/>
        <v>0.38295795748312678</v>
      </c>
      <c r="AC70" s="23">
        <v>40787</v>
      </c>
      <c r="AD70">
        <f t="shared" si="8"/>
        <v>1.226787958225384</v>
      </c>
      <c r="AF70" s="54">
        <v>11.722200000000001</v>
      </c>
    </row>
    <row r="71" spans="2:32" x14ac:dyDescent="0.25">
      <c r="B71" s="23">
        <v>40817</v>
      </c>
      <c r="C71">
        <v>0.73903445628179298</v>
      </c>
      <c r="D71">
        <v>0.13993003498250875</v>
      </c>
      <c r="H71">
        <f t="shared" si="9"/>
        <v>1.4948177816231796</v>
      </c>
      <c r="I71">
        <f t="shared" si="10"/>
        <v>0.17575583921063556</v>
      </c>
      <c r="J71">
        <f t="shared" si="11"/>
        <v>0</v>
      </c>
      <c r="Y71">
        <f t="shared" si="12"/>
        <v>0.51644131765484591</v>
      </c>
      <c r="Z71">
        <f t="shared" si="13"/>
        <v>1.1985152295881782E-2</v>
      </c>
      <c r="AA71">
        <f t="shared" si="14"/>
        <v>0</v>
      </c>
      <c r="AC71" s="23">
        <v>40817</v>
      </c>
      <c r="AD71">
        <f t="shared" si="8"/>
        <v>0.52842646995072773</v>
      </c>
      <c r="AE71">
        <v>0.1210854451612903</v>
      </c>
      <c r="AF71" s="43">
        <v>11.8437</v>
      </c>
    </row>
    <row r="72" spans="2:32" x14ac:dyDescent="0.25">
      <c r="B72" s="23">
        <v>40817</v>
      </c>
      <c r="C72">
        <v>0.85764079985323793</v>
      </c>
      <c r="D72">
        <v>1.5566290928609772</v>
      </c>
      <c r="E72">
        <v>1.1551155115511551</v>
      </c>
      <c r="H72">
        <f t="shared" si="9"/>
        <v>1.7347184653827763</v>
      </c>
      <c r="I72">
        <f t="shared" si="10"/>
        <v>1.9551674705839222</v>
      </c>
      <c r="J72">
        <f t="shared" si="11"/>
        <v>2.2564434429498639</v>
      </c>
      <c r="Y72">
        <f t="shared" si="12"/>
        <v>0.59932407885171302</v>
      </c>
      <c r="Z72">
        <f t="shared" si="13"/>
        <v>0.13332689260365843</v>
      </c>
      <c r="AA72">
        <f t="shared" si="14"/>
        <v>0.33609949188544025</v>
      </c>
      <c r="AC72" s="23">
        <v>40817</v>
      </c>
      <c r="AD72">
        <f t="shared" si="8"/>
        <v>1.0687504633408118</v>
      </c>
      <c r="AE72">
        <v>0.1210854451612903</v>
      </c>
      <c r="AF72" s="43">
        <v>11.8437</v>
      </c>
    </row>
    <row r="73" spans="2:32" x14ac:dyDescent="0.25">
      <c r="B73" s="23">
        <v>40817</v>
      </c>
      <c r="C73">
        <v>0.68306010928961747</v>
      </c>
      <c r="D73">
        <v>1.9021739130434785</v>
      </c>
      <c r="E73">
        <v>0.19681517266058329</v>
      </c>
      <c r="H73">
        <f t="shared" si="9"/>
        <v>1.3816005310776298</v>
      </c>
      <c r="I73">
        <f t="shared" si="10"/>
        <v>2.3891809392695773</v>
      </c>
      <c r="J73">
        <f t="shared" si="11"/>
        <v>0.38446571046964173</v>
      </c>
      <c r="Y73">
        <f t="shared" si="12"/>
        <v>0.47732613801769197</v>
      </c>
      <c r="Z73">
        <f t="shared" si="13"/>
        <v>0.16292316402214296</v>
      </c>
      <c r="AA73">
        <f t="shared" si="14"/>
        <v>5.7266549418713925E-2</v>
      </c>
      <c r="AC73" s="23">
        <v>40817</v>
      </c>
      <c r="AD73">
        <f t="shared" si="8"/>
        <v>0.69751585145854889</v>
      </c>
      <c r="AE73">
        <v>0.1210854451612903</v>
      </c>
      <c r="AF73" s="43">
        <v>11.8437</v>
      </c>
    </row>
    <row r="74" spans="2:32" x14ac:dyDescent="0.25">
      <c r="B74" s="23">
        <v>40817</v>
      </c>
      <c r="C74">
        <v>0.60623283129676997</v>
      </c>
      <c r="D74">
        <v>2.0879390813068039</v>
      </c>
      <c r="E74">
        <v>1.0291072950919498</v>
      </c>
      <c r="H74">
        <f t="shared" si="9"/>
        <v>1.2262048248541215</v>
      </c>
      <c r="I74">
        <f t="shared" si="10"/>
        <v>2.6225069228463473</v>
      </c>
      <c r="J74">
        <f t="shared" si="11"/>
        <v>2.010294541871247</v>
      </c>
      <c r="Y74">
        <f t="shared" si="12"/>
        <v>0.42363881621394023</v>
      </c>
      <c r="Z74">
        <f t="shared" si="13"/>
        <v>0.17883414291373234</v>
      </c>
      <c r="AA74">
        <f t="shared" si="14"/>
        <v>0.29943536859922643</v>
      </c>
      <c r="AC74" s="23">
        <v>40817</v>
      </c>
      <c r="AD74">
        <f t="shared" si="8"/>
        <v>0.90190832772689888</v>
      </c>
      <c r="AE74">
        <v>0.1210854451612903</v>
      </c>
      <c r="AF74" s="43">
        <v>11.8437</v>
      </c>
    </row>
    <row r="75" spans="2:32" x14ac:dyDescent="0.25">
      <c r="B75" s="23">
        <v>40817</v>
      </c>
      <c r="C75">
        <v>0.16157461809635723</v>
      </c>
      <c r="D75">
        <v>0.88264138607388032</v>
      </c>
      <c r="E75">
        <v>0.41617704661182919</v>
      </c>
      <c r="H75">
        <f t="shared" si="9"/>
        <v>0.3268110304417472</v>
      </c>
      <c r="I75">
        <f t="shared" si="10"/>
        <v>1.108621015858708</v>
      </c>
      <c r="J75">
        <f t="shared" si="11"/>
        <v>0.81297494366814593</v>
      </c>
      <c r="Y75">
        <f t="shared" si="12"/>
        <v>0.11290922630195228</v>
      </c>
      <c r="Z75">
        <f t="shared" si="13"/>
        <v>7.5599148074721526E-2</v>
      </c>
      <c r="AA75">
        <f t="shared" si="14"/>
        <v>0.12109342529110728</v>
      </c>
      <c r="AC75" s="23">
        <v>40817</v>
      </c>
      <c r="AD75">
        <f t="shared" si="8"/>
        <v>0.30960179966778112</v>
      </c>
      <c r="AE75">
        <v>0.1210854451612903</v>
      </c>
      <c r="AF75" s="43">
        <v>11.8437</v>
      </c>
    </row>
    <row r="76" spans="2:32" x14ac:dyDescent="0.25">
      <c r="B76" s="23">
        <v>40817</v>
      </c>
      <c r="C76">
        <v>0.61436672967863892</v>
      </c>
      <c r="D76">
        <v>2.1506874767744328</v>
      </c>
      <c r="E76">
        <v>2.5135869565217397</v>
      </c>
      <c r="H76">
        <f t="shared" si="9"/>
        <v>1.2426569616006355</v>
      </c>
      <c r="I76">
        <f t="shared" si="10"/>
        <v>2.7013205735819632</v>
      </c>
      <c r="J76">
        <f t="shared" si="11"/>
        <v>4.9101295494780528</v>
      </c>
      <c r="Y76">
        <f t="shared" si="12"/>
        <v>0.42932282886354978</v>
      </c>
      <c r="Z76">
        <f t="shared" si="13"/>
        <v>0.18420860791758772</v>
      </c>
      <c r="AA76">
        <f t="shared" si="14"/>
        <v>0.73136867304496722</v>
      </c>
      <c r="AC76" s="23">
        <v>40817</v>
      </c>
      <c r="AD76">
        <f t="shared" si="8"/>
        <v>1.3449001098261046</v>
      </c>
      <c r="AE76">
        <v>0.1210854451612903</v>
      </c>
      <c r="AF76" s="43">
        <v>11.8437</v>
      </c>
    </row>
    <row r="77" spans="2:32" x14ac:dyDescent="0.25">
      <c r="B77" s="23">
        <v>40817</v>
      </c>
      <c r="C77">
        <v>0.58742817940142356</v>
      </c>
      <c r="D77">
        <v>1.8273471959672341</v>
      </c>
      <c r="E77">
        <v>0.7977103885032274</v>
      </c>
      <c r="H77">
        <f t="shared" si="9"/>
        <v>1.188169347899743</v>
      </c>
      <c r="I77">
        <f t="shared" si="10"/>
        <v>2.2951965959028651</v>
      </c>
      <c r="J77">
        <f t="shared" si="11"/>
        <v>1.5582756507996061</v>
      </c>
      <c r="Y77">
        <f t="shared" si="12"/>
        <v>0.41049802268215613</v>
      </c>
      <c r="Z77">
        <f t="shared" si="13"/>
        <v>0.15651417827385988</v>
      </c>
      <c r="AA77">
        <f t="shared" si="14"/>
        <v>0.23210670583727022</v>
      </c>
      <c r="AC77" s="23">
        <v>40817</v>
      </c>
      <c r="AD77">
        <f t="shared" si="8"/>
        <v>0.79911890679328623</v>
      </c>
      <c r="AE77">
        <v>0.1210854451612903</v>
      </c>
      <c r="AF77" s="43">
        <v>11.8437</v>
      </c>
    </row>
    <row r="78" spans="2:32" x14ac:dyDescent="0.25">
      <c r="B78" s="23">
        <v>40817</v>
      </c>
      <c r="C78">
        <v>1.1594202898550723</v>
      </c>
      <c r="D78">
        <v>2.3550724637681162</v>
      </c>
      <c r="E78">
        <v>7.3742540494458666</v>
      </c>
      <c r="H78">
        <f t="shared" si="9"/>
        <v>2.3451167275335068</v>
      </c>
      <c r="I78">
        <f t="shared" si="10"/>
        <v>2.9580335438575718</v>
      </c>
      <c r="J78">
        <f t="shared" si="11"/>
        <v>14.405128344414679</v>
      </c>
      <c r="Y78">
        <f t="shared" si="12"/>
        <v>0.8102092360091605</v>
      </c>
      <c r="Z78">
        <f t="shared" si="13"/>
        <v>0.20171439355122461</v>
      </c>
      <c r="AA78">
        <f t="shared" si="14"/>
        <v>2.1456581738086586</v>
      </c>
      <c r="AC78" s="23">
        <v>40817</v>
      </c>
      <c r="AD78">
        <f t="shared" si="8"/>
        <v>3.1575818033690437</v>
      </c>
      <c r="AE78">
        <v>0.1210854451612903</v>
      </c>
      <c r="AF78" s="43">
        <v>11.8437</v>
      </c>
    </row>
    <row r="79" spans="2:32" x14ac:dyDescent="0.25">
      <c r="B79" s="23">
        <v>40817</v>
      </c>
      <c r="C79">
        <v>0.51759834368530033</v>
      </c>
      <c r="D79">
        <v>1.8908514492753628</v>
      </c>
      <c r="E79">
        <v>0.34249044631912906</v>
      </c>
      <c r="H79">
        <f t="shared" si="9"/>
        <v>1.0469271105060303</v>
      </c>
      <c r="I79">
        <f t="shared" si="10"/>
        <v>2.3749596241548776</v>
      </c>
      <c r="J79">
        <f t="shared" si="11"/>
        <v>0.66903293579011613</v>
      </c>
      <c r="Y79">
        <f t="shared" si="12"/>
        <v>0.36170055178980398</v>
      </c>
      <c r="Z79">
        <f t="shared" si="13"/>
        <v>0.16195338328391592</v>
      </c>
      <c r="AA79">
        <f t="shared" si="14"/>
        <v>9.9653120257124306E-2</v>
      </c>
      <c r="AC79" s="23">
        <v>40817</v>
      </c>
      <c r="AD79">
        <f t="shared" si="8"/>
        <v>0.62330705533084418</v>
      </c>
      <c r="AE79">
        <v>0.1210854451612903</v>
      </c>
      <c r="AF79" s="43">
        <v>11.8437</v>
      </c>
    </row>
    <row r="80" spans="2:32" x14ac:dyDescent="0.25">
      <c r="B80" s="23">
        <v>40817</v>
      </c>
      <c r="C80">
        <v>0.75127877237851659</v>
      </c>
      <c r="E80">
        <v>0.39302382706951616</v>
      </c>
      <c r="H80">
        <f t="shared" si="9"/>
        <v>1.5195839089256642</v>
      </c>
      <c r="I80">
        <f t="shared" si="10"/>
        <v>0</v>
      </c>
      <c r="J80">
        <f t="shared" si="11"/>
        <v>0.76774662676218142</v>
      </c>
      <c r="Y80">
        <f t="shared" si="12"/>
        <v>0.52499771267137707</v>
      </c>
      <c r="Z80">
        <f t="shared" si="13"/>
        <v>0</v>
      </c>
      <c r="AA80">
        <f t="shared" si="14"/>
        <v>0.11435662256803275</v>
      </c>
      <c r="AC80" s="23">
        <v>40817</v>
      </c>
      <c r="AD80">
        <f t="shared" si="8"/>
        <v>0.63935433523940977</v>
      </c>
      <c r="AE80">
        <v>0.1210854451612903</v>
      </c>
      <c r="AF80" s="43">
        <v>11.8437</v>
      </c>
    </row>
    <row r="81" spans="2:32" x14ac:dyDescent="0.25">
      <c r="B81" s="23">
        <v>40848</v>
      </c>
      <c r="C81">
        <v>0.64215686274509798</v>
      </c>
      <c r="D81">
        <v>1.4201680672268906</v>
      </c>
      <c r="E81">
        <v>2.4784482758620694</v>
      </c>
      <c r="H81">
        <f t="shared" si="9"/>
        <v>1.2988670404519223</v>
      </c>
      <c r="I81">
        <f t="shared" si="10"/>
        <v>1.7837687992203304</v>
      </c>
      <c r="J81">
        <f t="shared" si="11"/>
        <v>4.8414884094573907</v>
      </c>
      <c r="Y81">
        <f t="shared" si="12"/>
        <v>0.44874272575286783</v>
      </c>
      <c r="Z81">
        <f t="shared" si="13"/>
        <v>0.12163886454820064</v>
      </c>
      <c r="AA81">
        <f t="shared" si="14"/>
        <v>0.72114450706577393</v>
      </c>
      <c r="AC81" s="23">
        <v>40848</v>
      </c>
      <c r="AD81">
        <f t="shared" si="8"/>
        <v>1.2915260973668423</v>
      </c>
      <c r="AE81">
        <v>5.5807272727272761E-2</v>
      </c>
      <c r="AF81" s="43">
        <v>12.4717</v>
      </c>
    </row>
    <row r="82" spans="2:32" x14ac:dyDescent="0.25">
      <c r="B82" s="23">
        <v>40848</v>
      </c>
      <c r="C82">
        <v>0.80532212885154053</v>
      </c>
      <c r="D82">
        <v>1.4812446717817567</v>
      </c>
      <c r="E82">
        <v>1.0670057496682883</v>
      </c>
      <c r="H82">
        <f t="shared" si="9"/>
        <v>1.6288954160520288</v>
      </c>
      <c r="I82">
        <f t="shared" si="10"/>
        <v>1.8604826361819122</v>
      </c>
      <c r="J82">
        <f t="shared" si="11"/>
        <v>2.0843267217455153</v>
      </c>
      <c r="Y82">
        <f t="shared" si="12"/>
        <v>0.56276350557884181</v>
      </c>
      <c r="Z82">
        <f t="shared" si="13"/>
        <v>0.12687013893040827</v>
      </c>
      <c r="AA82">
        <f t="shared" si="14"/>
        <v>0.31046253531889589</v>
      </c>
      <c r="AC82" s="23">
        <v>40848</v>
      </c>
      <c r="AD82">
        <f t="shared" si="8"/>
        <v>1.000096179828146</v>
      </c>
      <c r="AE82">
        <v>5.5807272727272761E-2</v>
      </c>
      <c r="AF82" s="43">
        <v>12.4717</v>
      </c>
    </row>
    <row r="83" spans="2:32" x14ac:dyDescent="0.25">
      <c r="B83" s="23">
        <v>40848</v>
      </c>
      <c r="C83">
        <v>0.60792033348772578</v>
      </c>
      <c r="D83">
        <v>1.2605042016806722</v>
      </c>
      <c r="E83">
        <v>1.3427109974424554</v>
      </c>
      <c r="H83">
        <f t="shared" si="9"/>
        <v>1.2296180733977145</v>
      </c>
      <c r="I83">
        <f t="shared" si="10"/>
        <v>1.5832267448701158</v>
      </c>
      <c r="J83">
        <f t="shared" si="11"/>
        <v>2.6228990916130774</v>
      </c>
      <c r="Y83">
        <f t="shared" si="12"/>
        <v>0.42481805196896488</v>
      </c>
      <c r="Z83">
        <f t="shared" si="13"/>
        <v>0.10796348924396507</v>
      </c>
      <c r="AA83">
        <f t="shared" si="14"/>
        <v>0.39068342471082512</v>
      </c>
      <c r="AC83" s="23">
        <v>40848</v>
      </c>
      <c r="AD83">
        <f t="shared" si="8"/>
        <v>0.92346496592375504</v>
      </c>
      <c r="AE83">
        <v>5.5807272727272761E-2</v>
      </c>
      <c r="AF83" s="43">
        <v>12.4717</v>
      </c>
    </row>
    <row r="84" spans="2:32" x14ac:dyDescent="0.25">
      <c r="B84" s="23">
        <v>40848</v>
      </c>
      <c r="C84">
        <v>0.73529411764705876</v>
      </c>
      <c r="D84">
        <v>1.1831048208757187</v>
      </c>
      <c r="E84">
        <v>1.6042780748663104</v>
      </c>
      <c r="H84">
        <f t="shared" si="9"/>
        <v>1.4872523363953307</v>
      </c>
      <c r="I84">
        <f t="shared" si="10"/>
        <v>1.4860110675535299</v>
      </c>
      <c r="J84">
        <f t="shared" si="11"/>
        <v>3.1338534601091315</v>
      </c>
      <c r="Y84">
        <f t="shared" si="12"/>
        <v>0.51382754857198598</v>
      </c>
      <c r="Z84">
        <f t="shared" si="13"/>
        <v>0.10133415218512512</v>
      </c>
      <c r="AA84">
        <f t="shared" si="14"/>
        <v>0.4667905853687781</v>
      </c>
      <c r="AC84" s="23">
        <v>40848</v>
      </c>
      <c r="AD84">
        <f t="shared" si="8"/>
        <v>1.0819522861258892</v>
      </c>
      <c r="AE84">
        <v>5.5807272727272761E-2</v>
      </c>
      <c r="AF84" s="43">
        <v>12.4717</v>
      </c>
    </row>
    <row r="85" spans="2:32" x14ac:dyDescent="0.25">
      <c r="B85" s="23">
        <v>40848</v>
      </c>
      <c r="C85">
        <v>0.70732097186700771</v>
      </c>
      <c r="D85">
        <v>1.6124871001031993</v>
      </c>
      <c r="E85">
        <v>2.617148554336989</v>
      </c>
      <c r="H85">
        <f t="shared" si="9"/>
        <v>1.4306720844672478</v>
      </c>
      <c r="I85">
        <f t="shared" si="10"/>
        <v>2.0253266107622099</v>
      </c>
      <c r="J85">
        <f t="shared" si="11"/>
        <v>5.1124304328051506</v>
      </c>
      <c r="Y85">
        <f t="shared" si="12"/>
        <v>0.49427976139805191</v>
      </c>
      <c r="Z85">
        <f t="shared" si="13"/>
        <v>0.13811118872583253</v>
      </c>
      <c r="AA85">
        <f t="shared" si="14"/>
        <v>0.76150159053804889</v>
      </c>
      <c r="AC85" s="23">
        <v>40848</v>
      </c>
      <c r="AD85">
        <f t="shared" si="8"/>
        <v>1.3938925406619334</v>
      </c>
      <c r="AE85">
        <v>5.5807272727272761E-2</v>
      </c>
      <c r="AF85" s="43">
        <v>12.4717</v>
      </c>
    </row>
    <row r="86" spans="2:32" x14ac:dyDescent="0.25">
      <c r="B86" s="23">
        <v>40848</v>
      </c>
      <c r="C86">
        <v>0.54323968393327482</v>
      </c>
      <c r="D86">
        <v>1.3888888888888891</v>
      </c>
      <c r="E86">
        <v>1.3493026076409946</v>
      </c>
      <c r="H86">
        <f t="shared" si="9"/>
        <v>1.0987909052472968</v>
      </c>
      <c r="I86">
        <f t="shared" si="10"/>
        <v>1.7444813207365168</v>
      </c>
      <c r="J86">
        <f t="shared" si="11"/>
        <v>2.6357753758134361</v>
      </c>
      <c r="Y86">
        <f t="shared" si="12"/>
        <v>0.379618860512139</v>
      </c>
      <c r="Z86">
        <f t="shared" si="13"/>
        <v>0.11895977055585044</v>
      </c>
      <c r="AA86">
        <f t="shared" si="14"/>
        <v>0.3926013600309568</v>
      </c>
      <c r="AC86" s="23">
        <v>40848</v>
      </c>
      <c r="AD86">
        <f t="shared" si="8"/>
        <v>0.89117999109894619</v>
      </c>
      <c r="AE86">
        <v>5.5807272727272761E-2</v>
      </c>
      <c r="AF86" s="43">
        <v>12.4717</v>
      </c>
    </row>
    <row r="87" spans="2:32" x14ac:dyDescent="0.25">
      <c r="B87" s="23">
        <v>40848</v>
      </c>
      <c r="C87">
        <v>0.82803391626921041</v>
      </c>
      <c r="D87">
        <v>1.5338917023763146</v>
      </c>
      <c r="E87">
        <v>2.5769653655854863</v>
      </c>
      <c r="H87">
        <f t="shared" si="9"/>
        <v>1.6748337121569041</v>
      </c>
      <c r="I87">
        <f t="shared" si="10"/>
        <v>1.9266087044363163</v>
      </c>
      <c r="J87">
        <f t="shared" si="11"/>
        <v>5.0339351724883823</v>
      </c>
      <c r="Y87">
        <f t="shared" si="12"/>
        <v>0.57863462677025457</v>
      </c>
      <c r="Z87">
        <f t="shared" si="13"/>
        <v>0.13137941157999061</v>
      </c>
      <c r="AA87">
        <f t="shared" si="14"/>
        <v>0.74980964355381985</v>
      </c>
      <c r="AC87" s="23">
        <v>40848</v>
      </c>
      <c r="AD87">
        <f t="shared" si="8"/>
        <v>1.4598236819040649</v>
      </c>
      <c r="AE87">
        <v>5.5807272727272761E-2</v>
      </c>
      <c r="AF87" s="43">
        <v>12.4717</v>
      </c>
    </row>
    <row r="88" spans="2:32" x14ac:dyDescent="0.25">
      <c r="B88" s="23">
        <v>40848</v>
      </c>
      <c r="C88">
        <v>0.6901444788441693</v>
      </c>
      <c r="D88">
        <v>1.5231092436974791</v>
      </c>
      <c r="E88">
        <v>1.9093927893738138</v>
      </c>
      <c r="H88">
        <f t="shared" si="9"/>
        <v>1.3959298245114071</v>
      </c>
      <c r="I88">
        <f t="shared" si="10"/>
        <v>1.9130656500513903</v>
      </c>
      <c r="J88">
        <f t="shared" si="11"/>
        <v>3.7298753211379507</v>
      </c>
      <c r="Y88">
        <f t="shared" si="12"/>
        <v>0.48227673418598699</v>
      </c>
      <c r="Z88">
        <f t="shared" si="13"/>
        <v>0.13045588283645781</v>
      </c>
      <c r="AA88">
        <f t="shared" si="14"/>
        <v>0.55556863352695285</v>
      </c>
      <c r="AC88" s="23">
        <v>40848</v>
      </c>
      <c r="AD88">
        <f t="shared" si="8"/>
        <v>1.1683012505493977</v>
      </c>
      <c r="AE88">
        <v>5.5807272727272761E-2</v>
      </c>
      <c r="AF88" s="43">
        <v>12.4717</v>
      </c>
    </row>
    <row r="89" spans="2:32" x14ac:dyDescent="0.25">
      <c r="B89" s="23">
        <v>40848</v>
      </c>
      <c r="C89">
        <v>0.63593004769475359</v>
      </c>
      <c r="D89">
        <v>1.9965277777777783</v>
      </c>
      <c r="E89">
        <v>3.0252100840336142</v>
      </c>
      <c r="H89">
        <f t="shared" si="9"/>
        <v>1.2862722909365023</v>
      </c>
      <c r="I89">
        <f t="shared" si="10"/>
        <v>2.5076918985587433</v>
      </c>
      <c r="J89">
        <f t="shared" si="11"/>
        <v>5.9095522390629345</v>
      </c>
      <c r="Y89">
        <f t="shared" si="12"/>
        <v>0.44439139335955546</v>
      </c>
      <c r="Z89">
        <f t="shared" si="13"/>
        <v>0.17100467017403503</v>
      </c>
      <c r="AA89">
        <f t="shared" si="14"/>
        <v>0.88023367526683871</v>
      </c>
      <c r="AC89" s="23">
        <v>40848</v>
      </c>
      <c r="AD89">
        <f t="shared" si="8"/>
        <v>1.4956297388004292</v>
      </c>
      <c r="AE89">
        <v>5.5807272727272761E-2</v>
      </c>
      <c r="AF89" s="43">
        <v>12.4717</v>
      </c>
    </row>
    <row r="90" spans="2:32" x14ac:dyDescent="0.25">
      <c r="B90" s="23">
        <v>40848</v>
      </c>
      <c r="C90">
        <v>1.0931372549019609</v>
      </c>
      <c r="D90">
        <v>1.7077798861480076</v>
      </c>
      <c r="E90">
        <v>2.0808823529411766</v>
      </c>
      <c r="H90">
        <f t="shared" si="9"/>
        <v>2.2110484734410587</v>
      </c>
      <c r="I90">
        <f t="shared" si="10"/>
        <v>2.1450168801466085</v>
      </c>
      <c r="J90">
        <f t="shared" si="11"/>
        <v>4.0648690922165525</v>
      </c>
      <c r="Y90">
        <f t="shared" si="12"/>
        <v>0.76389028887701937</v>
      </c>
      <c r="Z90">
        <f t="shared" si="13"/>
        <v>0.14627311445956559</v>
      </c>
      <c r="AA90">
        <f t="shared" si="14"/>
        <v>0.6054662884387525</v>
      </c>
      <c r="AC90" s="23">
        <v>40848</v>
      </c>
      <c r="AD90">
        <f t="shared" si="8"/>
        <v>1.5156296917753376</v>
      </c>
      <c r="AE90">
        <v>5.5807272727272761E-2</v>
      </c>
      <c r="AF90" s="43">
        <v>12.4717</v>
      </c>
    </row>
    <row r="91" spans="2:32" x14ac:dyDescent="0.25">
      <c r="B91" s="23">
        <v>40878</v>
      </c>
      <c r="C91">
        <v>0.70577345828994553</v>
      </c>
      <c r="D91">
        <v>2.2429750687901278</v>
      </c>
      <c r="E91">
        <v>5.2665245202558646</v>
      </c>
      <c r="H91">
        <f t="shared" si="9"/>
        <v>1.4275419857382463</v>
      </c>
      <c r="I91">
        <f t="shared" si="10"/>
        <v>2.8172362394750983</v>
      </c>
      <c r="J91">
        <f t="shared" si="11"/>
        <v>10.287815029778301</v>
      </c>
      <c r="Y91">
        <f t="shared" si="12"/>
        <v>0.49319835045160193</v>
      </c>
      <c r="Z91">
        <f t="shared" si="13"/>
        <v>0.19211313567295177</v>
      </c>
      <c r="AA91">
        <f t="shared" si="14"/>
        <v>1.5323802663538373</v>
      </c>
      <c r="AC91" s="23">
        <v>40878</v>
      </c>
      <c r="AD91">
        <f t="shared" si="8"/>
        <v>2.217691752478391</v>
      </c>
      <c r="AE91">
        <v>0.27567674434087885</v>
      </c>
      <c r="AF91" s="43">
        <v>12.3185</v>
      </c>
    </row>
    <row r="92" spans="2:32" x14ac:dyDescent="0.25">
      <c r="B92" s="23">
        <v>40878</v>
      </c>
      <c r="C92">
        <v>0.46722907203114866</v>
      </c>
      <c r="D92">
        <v>1.9326444699579031</v>
      </c>
      <c r="E92">
        <v>4.2081260364842459</v>
      </c>
      <c r="H92">
        <f t="shared" si="9"/>
        <v>0.94504703945380153</v>
      </c>
      <c r="I92">
        <f t="shared" si="10"/>
        <v>2.4274527677757272</v>
      </c>
      <c r="J92">
        <f t="shared" si="11"/>
        <v>8.2203020452738205</v>
      </c>
      <c r="Y92">
        <f t="shared" si="12"/>
        <v>0.32650222943652746</v>
      </c>
      <c r="Z92">
        <f t="shared" si="13"/>
        <v>0.1655329987528022</v>
      </c>
      <c r="AA92">
        <f t="shared" si="14"/>
        <v>1.2244221538960878</v>
      </c>
      <c r="AC92" s="23">
        <v>40878</v>
      </c>
      <c r="AD92">
        <f t="shared" si="8"/>
        <v>1.7164573820854174</v>
      </c>
      <c r="AE92">
        <v>0.27567674434087885</v>
      </c>
      <c r="AF92" s="43">
        <v>12.3185</v>
      </c>
    </row>
    <row r="93" spans="2:32" x14ac:dyDescent="0.25">
      <c r="B93" s="23">
        <v>40878</v>
      </c>
      <c r="C93">
        <v>0.16443207690361752</v>
      </c>
      <c r="D93">
        <v>2.1407560736463664</v>
      </c>
      <c r="E93">
        <v>5.6496364332185234</v>
      </c>
      <c r="H93">
        <f t="shared" si="9"/>
        <v>0.33259070715240896</v>
      </c>
      <c r="I93">
        <f t="shared" si="10"/>
        <v>2.6888464675651198</v>
      </c>
      <c r="J93">
        <f t="shared" si="11"/>
        <v>11.036199373400965</v>
      </c>
      <c r="Y93">
        <f t="shared" si="12"/>
        <v>0.11490603413550107</v>
      </c>
      <c r="Z93">
        <f t="shared" si="13"/>
        <v>0.18335797296265077</v>
      </c>
      <c r="AA93">
        <f t="shared" si="14"/>
        <v>1.6438528576179761</v>
      </c>
      <c r="AC93" s="23">
        <v>40878</v>
      </c>
      <c r="AD93">
        <f t="shared" si="8"/>
        <v>1.942116864716128</v>
      </c>
      <c r="AE93">
        <v>0.27567674434087885</v>
      </c>
      <c r="AF93" s="43">
        <v>12.3185</v>
      </c>
    </row>
    <row r="94" spans="2:32" x14ac:dyDescent="0.25">
      <c r="B94" s="23">
        <v>40878</v>
      </c>
      <c r="C94">
        <v>0.21031207598371776</v>
      </c>
      <c r="D94">
        <v>1.9266413032874841</v>
      </c>
      <c r="E94">
        <v>0.92227541537595026</v>
      </c>
      <c r="H94">
        <f t="shared" si="9"/>
        <v>0.42539049187535377</v>
      </c>
      <c r="I94">
        <f t="shared" si="10"/>
        <v>2.419912631048021</v>
      </c>
      <c r="J94">
        <f t="shared" si="11"/>
        <v>1.8016053743615266</v>
      </c>
      <c r="Y94">
        <f t="shared" si="12"/>
        <v>0.14696722827540659</v>
      </c>
      <c r="Z94">
        <f t="shared" si="13"/>
        <v>0.16501882131540266</v>
      </c>
      <c r="AA94">
        <f t="shared" si="14"/>
        <v>0.268350909832417</v>
      </c>
      <c r="AC94" s="23">
        <v>40878</v>
      </c>
      <c r="AD94">
        <f t="shared" si="8"/>
        <v>0.58033695942322616</v>
      </c>
      <c r="AE94">
        <v>0.27567674434087885</v>
      </c>
      <c r="AF94" s="43">
        <v>12.3185</v>
      </c>
    </row>
    <row r="95" spans="2:32" x14ac:dyDescent="0.25">
      <c r="B95" s="23">
        <v>40878</v>
      </c>
      <c r="C95">
        <v>0.42926958129705461</v>
      </c>
      <c r="D95">
        <v>1.9042717447246529</v>
      </c>
      <c r="E95">
        <v>4.3797406410570092</v>
      </c>
      <c r="H95">
        <f t="shared" si="9"/>
        <v>0.86826777530938626</v>
      </c>
      <c r="I95">
        <f t="shared" si="10"/>
        <v>2.3918158715605151</v>
      </c>
      <c r="J95">
        <f t="shared" si="11"/>
        <v>8.5555400758692546</v>
      </c>
      <c r="Y95">
        <f t="shared" si="12"/>
        <v>0.29997592982276833</v>
      </c>
      <c r="Z95">
        <f t="shared" si="13"/>
        <v>0.16310284547647222</v>
      </c>
      <c r="AA95">
        <f t="shared" si="14"/>
        <v>1.2743561915055137</v>
      </c>
      <c r="AC95" s="23">
        <v>40878</v>
      </c>
      <c r="AD95">
        <f t="shared" si="8"/>
        <v>1.7374349668047544</v>
      </c>
      <c r="AE95">
        <v>0.27567674434087885</v>
      </c>
      <c r="AF95" s="43">
        <v>12.3185</v>
      </c>
    </row>
    <row r="96" spans="2:32" x14ac:dyDescent="0.25">
      <c r="B96" s="23">
        <v>40878</v>
      </c>
      <c r="C96">
        <v>0.39800995024875618</v>
      </c>
      <c r="D96">
        <v>1.6726711271230057</v>
      </c>
      <c r="E96">
        <v>5.3578262533486427</v>
      </c>
      <c r="H96">
        <f t="shared" si="9"/>
        <v>0.80504007064583083</v>
      </c>
      <c r="I96">
        <f t="shared" si="10"/>
        <v>2.1009193466409926</v>
      </c>
      <c r="J96">
        <f t="shared" si="11"/>
        <v>10.466167060295582</v>
      </c>
      <c r="Y96">
        <f t="shared" si="12"/>
        <v>0.27813152877926406</v>
      </c>
      <c r="Z96">
        <f t="shared" si="13"/>
        <v>0.14326601291852287</v>
      </c>
      <c r="AA96">
        <f t="shared" si="14"/>
        <v>1.5589459784353374</v>
      </c>
      <c r="AC96" s="23">
        <v>40878</v>
      </c>
      <c r="AD96">
        <f t="shared" si="8"/>
        <v>1.9803435201331243</v>
      </c>
      <c r="AE96">
        <v>0.27567674434087885</v>
      </c>
      <c r="AF96" s="43">
        <v>12.3185</v>
      </c>
    </row>
    <row r="97" spans="2:32" x14ac:dyDescent="0.25">
      <c r="B97" s="23">
        <v>40878</v>
      </c>
      <c r="C97">
        <v>0.89326096788783349</v>
      </c>
      <c r="D97">
        <v>2.0185416529686373</v>
      </c>
      <c r="E97">
        <v>4.7933409873708372</v>
      </c>
      <c r="H97">
        <f t="shared" si="9"/>
        <v>1.8067660676426316</v>
      </c>
      <c r="I97">
        <f t="shared" si="10"/>
        <v>2.5353419102873276</v>
      </c>
      <c r="J97">
        <f t="shared" si="11"/>
        <v>9.3634816021572949</v>
      </c>
      <c r="Y97">
        <f t="shared" si="12"/>
        <v>0.62421564697618936</v>
      </c>
      <c r="Z97">
        <f t="shared" si="13"/>
        <v>0.17289018136409479</v>
      </c>
      <c r="AA97">
        <f t="shared" si="14"/>
        <v>1.3946998842787568</v>
      </c>
      <c r="AC97" s="23">
        <v>40878</v>
      </c>
      <c r="AD97">
        <f t="shared" si="8"/>
        <v>2.1918057126190407</v>
      </c>
      <c r="AE97">
        <v>0.27567674434087885</v>
      </c>
      <c r="AF97" s="43">
        <v>12.3185</v>
      </c>
    </row>
    <row r="98" spans="2:32" x14ac:dyDescent="0.25">
      <c r="B98" s="23">
        <v>40878</v>
      </c>
      <c r="C98">
        <v>0.45425048669695017</v>
      </c>
      <c r="D98">
        <v>0.75253982189890878</v>
      </c>
      <c r="E98">
        <v>1.3140817650876053</v>
      </c>
      <c r="H98">
        <f t="shared" si="9"/>
        <v>0.9187957328023072</v>
      </c>
      <c r="I98">
        <f t="shared" si="10"/>
        <v>0.9452099969373825</v>
      </c>
      <c r="J98">
        <f t="shared" si="11"/>
        <v>2.5669737378473396</v>
      </c>
      <c r="Y98">
        <f t="shared" si="12"/>
        <v>0.31743272306329068</v>
      </c>
      <c r="Z98">
        <f t="shared" si="13"/>
        <v>6.4455814474008985E-2</v>
      </c>
      <c r="AA98">
        <f t="shared" si="14"/>
        <v>0.38235328772338739</v>
      </c>
      <c r="AC98" s="23">
        <v>40878</v>
      </c>
      <c r="AD98">
        <f t="shared" ref="AD98:AD101" si="15">SUM(Y98:AA98)</f>
        <v>0.76424182526068707</v>
      </c>
      <c r="AE98">
        <v>0.27567674434087885</v>
      </c>
      <c r="AF98" s="43">
        <v>12.3185</v>
      </c>
    </row>
    <row r="99" spans="2:32" x14ac:dyDescent="0.25">
      <c r="B99" s="23">
        <v>40878</v>
      </c>
      <c r="C99">
        <v>0.39277297721916732</v>
      </c>
      <c r="D99">
        <v>2.2417910447761193</v>
      </c>
      <c r="E99">
        <v>1.6484035518609483</v>
      </c>
      <c r="H99">
        <f t="shared" si="9"/>
        <v>0.7944474381373331</v>
      </c>
      <c r="I99">
        <f t="shared" si="10"/>
        <v>2.8157490738765647</v>
      </c>
      <c r="J99">
        <f t="shared" si="11"/>
        <v>3.2200497255353331</v>
      </c>
      <c r="Y99">
        <f t="shared" si="12"/>
        <v>0.27447190340058958</v>
      </c>
      <c r="Z99">
        <f t="shared" si="13"/>
        <v>0.19201172279092366</v>
      </c>
      <c r="AA99">
        <f t="shared" si="14"/>
        <v>0.47962960471255361</v>
      </c>
      <c r="AC99" s="23">
        <v>40878</v>
      </c>
      <c r="AD99">
        <f t="shared" si="15"/>
        <v>0.94611323090406685</v>
      </c>
      <c r="AE99">
        <v>0.27567674434087885</v>
      </c>
      <c r="AF99" s="43">
        <v>12.3185</v>
      </c>
    </row>
    <row r="100" spans="2:32" x14ac:dyDescent="0.25">
      <c r="B100" s="23">
        <v>40878</v>
      </c>
      <c r="C100">
        <v>0.842119676845132</v>
      </c>
      <c r="D100">
        <v>2.1513124034997428</v>
      </c>
      <c r="E100">
        <v>0.95596398174417163</v>
      </c>
      <c r="H100">
        <f t="shared" si="9"/>
        <v>1.7033244614008689</v>
      </c>
      <c r="I100">
        <f t="shared" si="10"/>
        <v>2.7021054981413384</v>
      </c>
      <c r="J100">
        <f t="shared" si="11"/>
        <v>1.8674138099022071</v>
      </c>
      <c r="Y100">
        <f t="shared" si="12"/>
        <v>0.58847783325429159</v>
      </c>
      <c r="Z100">
        <f t="shared" si="13"/>
        <v>0.18426213353828483</v>
      </c>
      <c r="AA100">
        <f t="shared" si="14"/>
        <v>0.27815314166592719</v>
      </c>
      <c r="AC100" s="23">
        <v>40878</v>
      </c>
      <c r="AD100">
        <f t="shared" si="15"/>
        <v>1.0508931084585036</v>
      </c>
      <c r="AE100">
        <v>0.27567674434087885</v>
      </c>
      <c r="AF100" s="43">
        <v>12.3185</v>
      </c>
    </row>
    <row r="101" spans="2:32" x14ac:dyDescent="0.25">
      <c r="H101">
        <f>C101*$K$1</f>
        <v>0</v>
      </c>
      <c r="I101">
        <f t="shared" si="10"/>
        <v>0</v>
      </c>
      <c r="J101">
        <f t="shared" si="11"/>
        <v>0</v>
      </c>
      <c r="Y101">
        <f t="shared" si="12"/>
        <v>0</v>
      </c>
      <c r="Z101">
        <f t="shared" si="13"/>
        <v>0</v>
      </c>
      <c r="AA101">
        <f t="shared" si="14"/>
        <v>0</v>
      </c>
      <c r="AC101" s="23">
        <v>40878</v>
      </c>
      <c r="AD101">
        <f t="shared" si="15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Raw</vt:lpstr>
      <vt:lpstr>Component</vt:lpstr>
      <vt:lpstr>Overall</vt:lpstr>
      <vt:lpstr>Corrected total protein</vt:lpstr>
      <vt:lpstr>Corrected total lipid</vt:lpstr>
      <vt:lpstr>Corrected total carbs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&amp; Sunny</dc:creator>
  <cp:lastModifiedBy>LouiseGilmore</cp:lastModifiedBy>
  <dcterms:created xsi:type="dcterms:W3CDTF">2012-05-10T14:27:29Z</dcterms:created>
  <dcterms:modified xsi:type="dcterms:W3CDTF">2012-09-02T21:02:42Z</dcterms:modified>
</cp:coreProperties>
</file>